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W:\##ABERTURA DE PROCESSOS LICITATORIOS\2026\Ferragens e Ferramentas\PROCESSO LICITATÓRIO\FORMALIZAÇÃO\WORD\"/>
    </mc:Choice>
  </mc:AlternateContent>
  <xr:revisionPtr revIDLastSave="0" documentId="13_ncr:1_{7A528AB9-B426-4AC6-8166-5B6E1AC93EE9}" xr6:coauthVersionLast="47" xr6:coauthVersionMax="47" xr10:uidLastSave="{00000000-0000-0000-0000-000000000000}"/>
  <bookViews>
    <workbookView xWindow="-120" yWindow="-120" windowWidth="24240" windowHeight="13020" tabRatio="626" xr2:uid="{00000000-000D-0000-FFFF-FFFF00000000}"/>
  </bookViews>
  <sheets>
    <sheet name="Ferragens e ferramentas " sheetId="38" r:id="rId1"/>
  </sheets>
  <externalReferences>
    <externalReference r:id="rId2"/>
  </externalReferences>
  <definedNames>
    <definedName name="_4.1.4">#REF!</definedName>
    <definedName name="_TOT20">[1]Indiretas!#REF!</definedName>
    <definedName name="CD">#REF!</definedName>
    <definedName name="CI">#REF!</definedName>
    <definedName name="PV">#REF!</definedName>
    <definedName name="PVA">#REF!</definedName>
    <definedName name="ST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5" i="38" l="1"/>
  <c r="N95" i="38" s="1"/>
  <c r="M6" i="38"/>
  <c r="N6" i="38" s="1"/>
  <c r="M4" i="38"/>
  <c r="N4" i="38" s="1"/>
  <c r="M3" i="38"/>
  <c r="M100" i="38"/>
  <c r="N100" i="38" s="1"/>
  <c r="M286" i="38"/>
  <c r="M281" i="38"/>
  <c r="N281" i="38" s="1"/>
  <c r="N282" i="38" s="1"/>
  <c r="M276" i="38"/>
  <c r="N276" i="38" s="1"/>
  <c r="N277" i="38" s="1"/>
  <c r="M106" i="38"/>
  <c r="N106" i="38" s="1"/>
  <c r="M87" i="38"/>
  <c r="N87" i="38" s="1"/>
  <c r="M88" i="38"/>
  <c r="N88" i="38" s="1"/>
  <c r="M92" i="38"/>
  <c r="N92" i="38" s="1"/>
  <c r="M94" i="38"/>
  <c r="N94" i="38" s="1"/>
  <c r="M96" i="38"/>
  <c r="N96" i="38" s="1"/>
  <c r="M271" i="38"/>
  <c r="M266" i="38"/>
  <c r="M261" i="38"/>
  <c r="M256" i="38"/>
  <c r="N256" i="38" s="1"/>
  <c r="N257" i="38" s="1"/>
  <c r="M251" i="38"/>
  <c r="N251" i="38" s="1"/>
  <c r="N252" i="38" s="1"/>
  <c r="M246" i="38"/>
  <c r="N246" i="38" s="1"/>
  <c r="N247" i="38" s="1"/>
  <c r="M241" i="38"/>
  <c r="N241" i="38" s="1"/>
  <c r="N242" i="38" s="1"/>
  <c r="M236" i="38"/>
  <c r="N236" i="38" s="1"/>
  <c r="N237" i="38" s="1"/>
  <c r="M231" i="38"/>
  <c r="N231" i="38" s="1"/>
  <c r="N232" i="38" s="1"/>
  <c r="M226" i="38"/>
  <c r="N226" i="38" s="1"/>
  <c r="N227" i="38" s="1"/>
  <c r="M221" i="38"/>
  <c r="N221" i="38" s="1"/>
  <c r="N222" i="38" s="1"/>
  <c r="M216" i="38"/>
  <c r="N216" i="38" s="1"/>
  <c r="N217" i="38" s="1"/>
  <c r="M211" i="38"/>
  <c r="N211" i="38" s="1"/>
  <c r="M206" i="38"/>
  <c r="N206" i="38" s="1"/>
  <c r="N207" i="38" s="1"/>
  <c r="M196" i="38"/>
  <c r="N196" i="38" s="1"/>
  <c r="M197" i="38"/>
  <c r="N197" i="38" s="1"/>
  <c r="M198" i="38"/>
  <c r="N198" i="38" s="1"/>
  <c r="M199" i="38"/>
  <c r="N199" i="38" s="1"/>
  <c r="M200" i="38"/>
  <c r="N200" i="38" s="1"/>
  <c r="M201" i="38"/>
  <c r="N201" i="38" s="1"/>
  <c r="M195" i="38"/>
  <c r="N195" i="38" s="1"/>
  <c r="M169" i="38"/>
  <c r="N169" i="38" s="1"/>
  <c r="M170" i="38"/>
  <c r="N170" i="38" s="1"/>
  <c r="M171" i="38"/>
  <c r="N171" i="38" s="1"/>
  <c r="M172" i="38"/>
  <c r="N172" i="38" s="1"/>
  <c r="M173" i="38"/>
  <c r="N173" i="38" s="1"/>
  <c r="M174" i="38"/>
  <c r="N174" i="38" s="1"/>
  <c r="M175" i="38"/>
  <c r="N175" i="38" s="1"/>
  <c r="M176" i="38"/>
  <c r="N176" i="38" s="1"/>
  <c r="M177" i="38"/>
  <c r="N177" i="38" s="1"/>
  <c r="M178" i="38"/>
  <c r="N178" i="38" s="1"/>
  <c r="M179" i="38"/>
  <c r="N179" i="38" s="1"/>
  <c r="M180" i="38"/>
  <c r="N180" i="38" s="1"/>
  <c r="M181" i="38"/>
  <c r="N181" i="38" s="1"/>
  <c r="M182" i="38"/>
  <c r="N182" i="38" s="1"/>
  <c r="M183" i="38"/>
  <c r="N183" i="38" s="1"/>
  <c r="M184" i="38"/>
  <c r="N184" i="38" s="1"/>
  <c r="M185" i="38"/>
  <c r="N185" i="38" s="1"/>
  <c r="M186" i="38"/>
  <c r="N186" i="38" s="1"/>
  <c r="M187" i="38"/>
  <c r="N187" i="38" s="1"/>
  <c r="M188" i="38"/>
  <c r="N188" i="38" s="1"/>
  <c r="M189" i="38"/>
  <c r="N189" i="38" s="1"/>
  <c r="M190" i="38"/>
  <c r="N190" i="38" s="1"/>
  <c r="M157" i="38"/>
  <c r="N157" i="38" s="1"/>
  <c r="M158" i="38"/>
  <c r="N158" i="38" s="1"/>
  <c r="M159" i="38"/>
  <c r="N159" i="38" s="1"/>
  <c r="M160" i="38"/>
  <c r="N160" i="38" s="1"/>
  <c r="M161" i="38"/>
  <c r="N161" i="38" s="1"/>
  <c r="M162" i="38"/>
  <c r="N162" i="38" s="1"/>
  <c r="M163" i="38"/>
  <c r="N163" i="38" s="1"/>
  <c r="M152" i="38"/>
  <c r="N152" i="38" s="1"/>
  <c r="M153" i="38"/>
  <c r="N153" i="38" s="1"/>
  <c r="M154" i="38"/>
  <c r="N154" i="38" s="1"/>
  <c r="M155" i="38"/>
  <c r="N155" i="38" s="1"/>
  <c r="M156" i="38"/>
  <c r="N156" i="38" s="1"/>
  <c r="M144" i="38"/>
  <c r="N144" i="38" s="1"/>
  <c r="M145" i="38"/>
  <c r="N145" i="38" s="1"/>
  <c r="M146" i="38"/>
  <c r="N146" i="38" s="1"/>
  <c r="M147" i="38"/>
  <c r="N147" i="38" s="1"/>
  <c r="M148" i="38"/>
  <c r="N148" i="38" s="1"/>
  <c r="M149" i="38"/>
  <c r="N149" i="38" s="1"/>
  <c r="M150" i="38"/>
  <c r="N150" i="38" s="1"/>
  <c r="M151" i="38"/>
  <c r="N151" i="38" s="1"/>
  <c r="M136" i="38"/>
  <c r="N136" i="38" s="1"/>
  <c r="M137" i="38"/>
  <c r="N137" i="38" s="1"/>
  <c r="M138" i="38"/>
  <c r="N138" i="38" s="1"/>
  <c r="M139" i="38"/>
  <c r="N139" i="38" s="1"/>
  <c r="M140" i="38"/>
  <c r="N140" i="38" s="1"/>
  <c r="M141" i="38"/>
  <c r="N141" i="38" s="1"/>
  <c r="M142" i="38"/>
  <c r="N142" i="38" s="1"/>
  <c r="M143" i="38"/>
  <c r="N143" i="38" s="1"/>
  <c r="M125" i="38"/>
  <c r="N125" i="38" s="1"/>
  <c r="M126" i="38"/>
  <c r="N126" i="38" s="1"/>
  <c r="M127" i="38"/>
  <c r="N127" i="38" s="1"/>
  <c r="M128" i="38"/>
  <c r="N128" i="38" s="1"/>
  <c r="M129" i="38"/>
  <c r="N129" i="38" s="1"/>
  <c r="M130" i="38"/>
  <c r="N130" i="38" s="1"/>
  <c r="M131" i="38"/>
  <c r="N131" i="38" s="1"/>
  <c r="M132" i="38"/>
  <c r="N132" i="38" s="1"/>
  <c r="M133" i="38"/>
  <c r="N133" i="38" s="1"/>
  <c r="M134" i="38"/>
  <c r="N134" i="38" s="1"/>
  <c r="M135" i="38"/>
  <c r="N135" i="38" s="1"/>
  <c r="M120" i="38"/>
  <c r="N120" i="38" s="1"/>
  <c r="M121" i="38"/>
  <c r="N121" i="38" s="1"/>
  <c r="M122" i="38"/>
  <c r="N122" i="38" s="1"/>
  <c r="M123" i="38"/>
  <c r="N123" i="38" s="1"/>
  <c r="M124" i="38"/>
  <c r="N124" i="38" s="1"/>
  <c r="M110" i="38"/>
  <c r="N110" i="38" s="1"/>
  <c r="M111" i="38"/>
  <c r="N111" i="38" s="1"/>
  <c r="M112" i="38"/>
  <c r="N112" i="38" s="1"/>
  <c r="M113" i="38"/>
  <c r="N113" i="38" s="1"/>
  <c r="M114" i="38"/>
  <c r="N114" i="38" s="1"/>
  <c r="M115" i="38"/>
  <c r="N115" i="38" s="1"/>
  <c r="M116" i="38"/>
  <c r="N116" i="38" s="1"/>
  <c r="M117" i="38"/>
  <c r="N117" i="38" s="1"/>
  <c r="M118" i="38"/>
  <c r="N118" i="38" s="1"/>
  <c r="M119" i="38"/>
  <c r="N119" i="38" s="1"/>
  <c r="M107" i="38"/>
  <c r="N107" i="38" s="1"/>
  <c r="M108" i="38"/>
  <c r="N108" i="38" s="1"/>
  <c r="M109" i="38"/>
  <c r="N109" i="38" s="1"/>
  <c r="M104" i="38"/>
  <c r="N104" i="38" s="1"/>
  <c r="M105" i="38"/>
  <c r="N105" i="38" s="1"/>
  <c r="M102" i="38"/>
  <c r="N102" i="38" s="1"/>
  <c r="M103" i="38"/>
  <c r="N103" i="38" s="1"/>
  <c r="M101" i="38"/>
  <c r="N101" i="38" s="1"/>
  <c r="M89" i="38"/>
  <c r="N89" i="38" s="1"/>
  <c r="M90" i="38"/>
  <c r="N90" i="38" s="1"/>
  <c r="M91" i="38"/>
  <c r="N91" i="38" s="1"/>
  <c r="M93" i="38"/>
  <c r="N93" i="38" s="1"/>
  <c r="M86" i="38"/>
  <c r="N86" i="38" s="1"/>
  <c r="M71" i="38"/>
  <c r="N71" i="38" s="1"/>
  <c r="M70" i="38"/>
  <c r="N70" i="38" s="1"/>
  <c r="M72" i="38"/>
  <c r="N72" i="38" s="1"/>
  <c r="M73" i="38"/>
  <c r="N73" i="38" s="1"/>
  <c r="M74" i="38"/>
  <c r="N74" i="38" s="1"/>
  <c r="M75" i="38"/>
  <c r="N75" i="38" s="1"/>
  <c r="M76" i="38"/>
  <c r="N76" i="38" s="1"/>
  <c r="M77" i="38"/>
  <c r="N77" i="38" s="1"/>
  <c r="M78" i="38"/>
  <c r="N78" i="38" s="1"/>
  <c r="M79" i="38"/>
  <c r="N79" i="38" s="1"/>
  <c r="M80" i="38"/>
  <c r="N80" i="38" s="1"/>
  <c r="M81" i="38"/>
  <c r="N81" i="38" s="1"/>
  <c r="M82" i="38"/>
  <c r="N82" i="38" s="1"/>
  <c r="M69" i="38"/>
  <c r="N69" i="38" s="1"/>
  <c r="M7" i="38"/>
  <c r="N7" i="38" s="1"/>
  <c r="M8" i="38"/>
  <c r="N8" i="38" s="1"/>
  <c r="M9" i="38"/>
  <c r="N9" i="38" s="1"/>
  <c r="M10" i="38"/>
  <c r="N10" i="38" s="1"/>
  <c r="M11" i="38"/>
  <c r="N11" i="38" s="1"/>
  <c r="M12" i="38"/>
  <c r="N12" i="38" s="1"/>
  <c r="M13" i="38"/>
  <c r="N13" i="38" s="1"/>
  <c r="M14" i="38"/>
  <c r="N14" i="38" s="1"/>
  <c r="M15" i="38"/>
  <c r="N15" i="38" s="1"/>
  <c r="M16" i="38"/>
  <c r="N16" i="38" s="1"/>
  <c r="M17" i="38"/>
  <c r="N17" i="38" s="1"/>
  <c r="M19" i="38"/>
  <c r="N19" i="38" s="1"/>
  <c r="M20" i="38"/>
  <c r="N20" i="38" s="1"/>
  <c r="M21" i="38"/>
  <c r="N21" i="38" s="1"/>
  <c r="M22" i="38"/>
  <c r="N22" i="38" s="1"/>
  <c r="M23" i="38"/>
  <c r="N23" i="38" s="1"/>
  <c r="M24" i="38"/>
  <c r="N24" i="38" s="1"/>
  <c r="M25" i="38"/>
  <c r="N25" i="38" s="1"/>
  <c r="M26" i="38"/>
  <c r="N26" i="38" s="1"/>
  <c r="M27" i="38"/>
  <c r="N27" i="38" s="1"/>
  <c r="M28" i="38"/>
  <c r="N28" i="38" s="1"/>
  <c r="M29" i="38"/>
  <c r="N29" i="38" s="1"/>
  <c r="M30" i="38"/>
  <c r="N30" i="38" s="1"/>
  <c r="M31" i="38"/>
  <c r="N31" i="38" s="1"/>
  <c r="M32" i="38"/>
  <c r="N32" i="38" s="1"/>
  <c r="M33" i="38"/>
  <c r="N33" i="38" s="1"/>
  <c r="M34" i="38"/>
  <c r="N34" i="38" s="1"/>
  <c r="M35" i="38"/>
  <c r="N35" i="38" s="1"/>
  <c r="M36" i="38"/>
  <c r="N36" i="38" s="1"/>
  <c r="M37" i="38"/>
  <c r="N37" i="38" s="1"/>
  <c r="M38" i="38"/>
  <c r="N38" i="38" s="1"/>
  <c r="M39" i="38"/>
  <c r="N39" i="38" s="1"/>
  <c r="M40" i="38"/>
  <c r="N40" i="38" s="1"/>
  <c r="M41" i="38"/>
  <c r="N41" i="38" s="1"/>
  <c r="M42" i="38"/>
  <c r="N42" i="38" s="1"/>
  <c r="M43" i="38"/>
  <c r="N43" i="38" s="1"/>
  <c r="M44" i="38"/>
  <c r="N44" i="38" s="1"/>
  <c r="M45" i="38"/>
  <c r="N45" i="38" s="1"/>
  <c r="M46" i="38"/>
  <c r="N46" i="38" s="1"/>
  <c r="M47" i="38"/>
  <c r="N47" i="38" s="1"/>
  <c r="M48" i="38"/>
  <c r="N48" i="38" s="1"/>
  <c r="M49" i="38"/>
  <c r="N49" i="38" s="1"/>
  <c r="M50" i="38"/>
  <c r="N50" i="38" s="1"/>
  <c r="M51" i="38"/>
  <c r="N51" i="38" s="1"/>
  <c r="M52" i="38"/>
  <c r="N52" i="38" s="1"/>
  <c r="M53" i="38"/>
  <c r="N53" i="38" s="1"/>
  <c r="M54" i="38"/>
  <c r="N54" i="38" s="1"/>
  <c r="M55" i="38"/>
  <c r="N55" i="38" s="1"/>
  <c r="M56" i="38"/>
  <c r="N56" i="38" s="1"/>
  <c r="M57" i="38"/>
  <c r="N57" i="38" s="1"/>
  <c r="M58" i="38"/>
  <c r="N58" i="38" s="1"/>
  <c r="M59" i="38"/>
  <c r="N59" i="38" s="1"/>
  <c r="M60" i="38"/>
  <c r="N60" i="38" s="1"/>
  <c r="M61" i="38"/>
  <c r="N61" i="38" s="1"/>
  <c r="M62" i="38"/>
  <c r="N62" i="38" s="1"/>
  <c r="M63" i="38"/>
  <c r="N63" i="38" s="1"/>
  <c r="M64" i="38"/>
  <c r="N64" i="38" s="1"/>
  <c r="M65" i="38"/>
  <c r="N65" i="38" s="1"/>
  <c r="M5" i="38"/>
  <c r="N5" i="38" s="1"/>
  <c r="M291" i="38"/>
  <c r="N291" i="38" s="1"/>
  <c r="N292" i="38" s="1"/>
  <c r="N286" i="38" l="1"/>
  <c r="N287" i="38" s="1"/>
  <c r="N164" i="38"/>
  <c r="N202" i="38"/>
  <c r="N271" i="38"/>
  <c r="N272" i="38" s="1"/>
  <c r="N266" i="38"/>
  <c r="N267" i="38" s="1"/>
  <c r="N261" i="38"/>
  <c r="N262" i="38" s="1"/>
  <c r="N212" i="38"/>
  <c r="N97" i="38"/>
  <c r="N83" i="38"/>
  <c r="N3" i="38" l="1"/>
  <c r="M18" i="38"/>
  <c r="N18" i="38" s="1"/>
  <c r="M168" i="38"/>
  <c r="N168" i="38" s="1"/>
  <c r="N191" i="38" s="1"/>
  <c r="N66" i="38" l="1"/>
  <c r="N293" i="38" s="1"/>
</calcChain>
</file>

<file path=xl/sharedStrings.xml><?xml version="1.0" encoding="utf-8"?>
<sst xmlns="http://schemas.openxmlformats.org/spreadsheetml/2006/main" count="956" uniqueCount="268">
  <si>
    <t>Item</t>
  </si>
  <si>
    <t>Lote</t>
  </si>
  <si>
    <t>Descrição dos itens</t>
  </si>
  <si>
    <t>pc</t>
  </si>
  <si>
    <t>metro</t>
  </si>
  <si>
    <t>rolo</t>
  </si>
  <si>
    <t>kg</t>
  </si>
  <si>
    <t>Kit</t>
  </si>
  <si>
    <t>Abraçadeira Nylon 15cm</t>
  </si>
  <si>
    <t>Abraçadeira Nylon 20cm</t>
  </si>
  <si>
    <t>Abraçadeira Nylon 30cm</t>
  </si>
  <si>
    <t>Alicate bico meia-cana reto 6”</t>
  </si>
  <si>
    <t>Alicate de Corte Diagonal 6.1/2 Pol. Profissional - acabamento polido, Cabo ergonômico, fabricado em aço especial</t>
  </si>
  <si>
    <t>Alicate universal 8" - Forjada e temperada em aço carbono, cabos ergonômicos com isolamento 1000 V. Produto em conformidade com a NBR 9699 e NR 10</t>
  </si>
  <si>
    <t>Arruela lisa 1/2</t>
  </si>
  <si>
    <t>Arruela lisa 1/4</t>
  </si>
  <si>
    <t>Arruela lisa 3/8</t>
  </si>
  <si>
    <t>Arruela lisa 5/16</t>
  </si>
  <si>
    <t>Balde metal 10litros</t>
  </si>
  <si>
    <t>Bico engraxadeira 6mm</t>
  </si>
  <si>
    <t>Bico engraxadeira 8mm</t>
  </si>
  <si>
    <t>Bico engraxadeira 10mm</t>
  </si>
  <si>
    <t xml:space="preserve">Bico de corte para maçarico acetileno nº 8 – lança chama </t>
  </si>
  <si>
    <t>Bisnaga corante xadrez 50ml</t>
  </si>
  <si>
    <t>Cabo de Aço 3/16 -4,8mm</t>
  </si>
  <si>
    <t>Cabo de Aço 5/16 7,64mm</t>
  </si>
  <si>
    <t>Cabo de Aço 1/8 3,2mm</t>
  </si>
  <si>
    <t>Caixa de ferramenta sanfonada 5 gavetas</t>
  </si>
  <si>
    <t>Caixa de água 500l</t>
  </si>
  <si>
    <t>Caixa de água 310l</t>
  </si>
  <si>
    <t>Chave Ajustável 15”</t>
  </si>
  <si>
    <t>Chave combinada 06mm</t>
  </si>
  <si>
    <t>Chave combinada 07 mm</t>
  </si>
  <si>
    <t>Chave combinada 08mm</t>
  </si>
  <si>
    <t>Chave combinada 09mm</t>
  </si>
  <si>
    <t>Chave combinada 10mm</t>
  </si>
  <si>
    <t>Chave combinada 11mm</t>
  </si>
  <si>
    <t>Chave combinada 12 mm</t>
  </si>
  <si>
    <t>Chave combinada 13mm</t>
  </si>
  <si>
    <t>Chave combinada 14mm</t>
  </si>
  <si>
    <t>Chave combinada 15mm</t>
  </si>
  <si>
    <t>Chave combinada 16mm</t>
  </si>
  <si>
    <t>Chave combinada 17mm</t>
  </si>
  <si>
    <t>Chave combinada 18mm</t>
  </si>
  <si>
    <t>Chave combinada 19mm</t>
  </si>
  <si>
    <t>Chave combinada 20 mm</t>
  </si>
  <si>
    <t>Chave combinada 21mm</t>
  </si>
  <si>
    <t>Chave combinada 22mm</t>
  </si>
  <si>
    <t>Chave combinada 24mm</t>
  </si>
  <si>
    <t>Chave combinada 26mm</t>
  </si>
  <si>
    <t>Chave combinada 30 mm</t>
  </si>
  <si>
    <t>Chave combinada 32mm</t>
  </si>
  <si>
    <t>Chave combinada jogo com mínimo de 12 pcs</t>
  </si>
  <si>
    <t>Chave de fenda 3/16" x 4" - Fabricado em aço gedore- vanádio, haste niquelada e cromada, cabo em polipropileno e ponta fosfatizada</t>
  </si>
  <si>
    <t>Chave fixa aço carbono 12X13</t>
  </si>
  <si>
    <t>Chave Hexagonal Longa e Abaulada 1,5 a 10 mm com 9 Peças - fabricado em aço cromo vanádio, acabamento resistente à corrosão. Composto por 9 peças, com as seguintes medidas: 1,5 – 2,0 – 2,5 – 3,0 – 4,0 – 5,0 – 6,0 – 8,0 – 10 mm</t>
  </si>
  <si>
    <t>Chave para mandril S-2 - acabamento oxidado preto</t>
  </si>
  <si>
    <t>Chave philips 1/4 X 4 polegadas com cabo ergonômico</t>
  </si>
  <si>
    <t>Chave Philips 1/4 X 6 polegadas com cabo ergonômico</t>
  </si>
  <si>
    <t>Chave de Philips 3/16" x 4polegadas com cabo ergonômico</t>
  </si>
  <si>
    <t>Cinta amarração 9 metros 5 toneladas com gancho</t>
  </si>
  <si>
    <t>Corrente Elo 5/16</t>
  </si>
  <si>
    <t>Corrente Elo 3/16 4mm</t>
  </si>
  <si>
    <t>Lâmina para cortar ferro</t>
  </si>
  <si>
    <t>Lâmina de serra manual 12”</t>
  </si>
  <si>
    <t>Lona emborrachada caminhão truck 8x4m</t>
  </si>
  <si>
    <t>Gesso para acabamento e arte em pó</t>
  </si>
  <si>
    <t>Grosa redonda 8"</t>
  </si>
  <si>
    <t>Máscara de solda autom. Msl 3500 f</t>
  </si>
  <si>
    <t>Rebitador manual tipo alicate - confeccionado em açoestampado com 04 biscos rebitador ( 2,4, 3,2, 4,0 e 4,8). Comprimento total do rebitador 290,0 mm</t>
  </si>
  <si>
    <t>Broca ar 2,5mm</t>
  </si>
  <si>
    <t>Broca ar 3,0mm</t>
  </si>
  <si>
    <t>Broca ar 4,0mm</t>
  </si>
  <si>
    <t>Broca ar 8,00mm</t>
  </si>
  <si>
    <t>Broca chata 18mm 3/4</t>
  </si>
  <si>
    <t>Broca para aço 10 mm</t>
  </si>
  <si>
    <t>Broca para aço 13 mm</t>
  </si>
  <si>
    <t>Broca para aço 14 mm</t>
  </si>
  <si>
    <t>Broca para aço 6 mm</t>
  </si>
  <si>
    <t>Broca para aço 8,5 mm</t>
  </si>
  <si>
    <t>Broca para aço 9 mm</t>
  </si>
  <si>
    <t>Broca de videa de 6 mm</t>
  </si>
  <si>
    <t>Broca 250mmx800mm ed series p perfurador branco</t>
  </si>
  <si>
    <t>Broca de videa de 8 mm</t>
  </si>
  <si>
    <t>Cadeado 20 mm - Corpo em latão maciço e chave em latão(acompanha duas chaves)</t>
  </si>
  <si>
    <t>Cadeado 35 mm - Corpo em latão maciço e chave em latão (acompanha duas chaves)</t>
  </si>
  <si>
    <t>Cadeado 45 mm - Corpo em latão maciço e chave em latão (acompanha duas chaves)</t>
  </si>
  <si>
    <t>Corrente Soldada Galvanizada 1/4 Pol.</t>
  </si>
  <si>
    <t>Dobradiça confeccionada em aço inox 3"x2.1/2" acompanhada dos parafusos kit com 03 unidades</t>
  </si>
  <si>
    <t>Fechadura externa para porta de ferro - confeccionada em aço inox</t>
  </si>
  <si>
    <t>Fechadura externa para porta de madeira, material caixa aço, acabamento superficial cromado, componentes 02 chaves em latão niquelado, características adicionais maçaneta tipo alavanca.</t>
  </si>
  <si>
    <t>Fechadura interna para porta de madeira, material caixa aço, acabamento superficial cromado, componentes 02 chaves em latão niquelado, características adicionais maçaneta tipo alavanca.</t>
  </si>
  <si>
    <t>Fechadura para porta de correr inox 27mm</t>
  </si>
  <si>
    <t>Furadeira / parafusa ed-280 3/8 127v</t>
  </si>
  <si>
    <t>Fundo branco nivelador 3,600ml</t>
  </si>
  <si>
    <t>Alavanca redonda lisa 1" x 1,80 m - com no mínimo 6,5 kg</t>
  </si>
  <si>
    <t>Balde plástico para concreto com capacidade minima de 12 litros</t>
  </si>
  <si>
    <t>Cabo de aço 1/4''</t>
  </si>
  <si>
    <t>Cabo de madeira em eucalipto para pá, enxada, cortadeira</t>
  </si>
  <si>
    <t>Carrinho de mão de ferro - com eixo em aço de alta resistência e bucha de nylon autolubrificante, caçamba metálica redonda rasa de 0,45mm com capacidade para 50L, bico arredondado, braço metálico tubular de 1,06mm e pneu com câmara 3.25/8".</t>
  </si>
  <si>
    <t>Cavadeira articulada metálica com dois cabo - confeccionada em aço carbono, comprimento de 1,80m, cabo em madeira de eucalipto</t>
  </si>
  <si>
    <t>Corda de nylon trançada com 12 mm</t>
  </si>
  <si>
    <t>Corda trançada de 8 mm poliéster</t>
  </si>
  <si>
    <t>Metro</t>
  </si>
  <si>
    <t>Cortador de piso/porcelanato profissional 90 mm - Possui Corte E Separação Na Própria Base, Guias em Aço Cromado, Carro-Guia E Barra De Encosto Em Alumínio Injetado, rodel Cortante Com Haste Em Aço Carbono Zincado E Disco De Carboneto De Tungstênio</t>
  </si>
  <si>
    <t>Desempenadeira de madeira sem espuma</t>
  </si>
  <si>
    <t>Disco de milho 28 furos 13mm</t>
  </si>
  <si>
    <t>Disco de milho 28 furos 10 mm</t>
  </si>
  <si>
    <t>Disco de milho 28 furos 12 mm</t>
  </si>
  <si>
    <t>Disco de milho 28 furos 14 mm</t>
  </si>
  <si>
    <t>Disco de milho Rampflow rosa 10,5mm</t>
  </si>
  <si>
    <t>Disco de milho Rampflow azul claro 12,5 mm</t>
  </si>
  <si>
    <t>Disco de corte diamantado universal turbo 125 mm</t>
  </si>
  <si>
    <t>Disco de Corte para Madeira 110 mm – 24 dentes</t>
  </si>
  <si>
    <t>Disco de corte para metal e inox 115 x 1,0 x 22,23 mm</t>
  </si>
  <si>
    <t>Disco lixa ferro 4/ 1/2 g36</t>
  </si>
  <si>
    <t>Disco lixa ferro 7 n24</t>
  </si>
  <si>
    <t>Disco lixa ferro hookit</t>
  </si>
  <si>
    <t>Esmerilhadeira gws 7-115 220 v</t>
  </si>
  <si>
    <t>Enxada mínimo 15cm com cabo em madeira de eucalipto - lâmina em aço temperado e pintura eletrostática a pó e Sistema de encabamento com bucha plástica</t>
  </si>
  <si>
    <t>Enxadão com cabo em madeira - lamina com 14 cm, diâmetro do olho 38 mm, confeccionado em aço carbono</t>
  </si>
  <si>
    <t>Espátula lisa 10mm - confeccionada em PVC</t>
  </si>
  <si>
    <t>Espátula rígida 6 cm em aço com cabo de madeira - Espessura da lâmina: 1,0mm.</t>
  </si>
  <si>
    <t>Faca 02 pontas para roçadeira com furo maior</t>
  </si>
  <si>
    <t>Facão para mato 14”</t>
  </si>
  <si>
    <t>Fio recozido de 1 kg 1.2mm</t>
  </si>
  <si>
    <t>Fio de nylon para roçadeira 3 mm – quadrado</t>
  </si>
  <si>
    <t>Fita Aluminizada 15cm</t>
  </si>
  <si>
    <t>Fita Aluminizada 20cm</t>
  </si>
  <si>
    <t>Fita adesiva cinza 48 mmx5m</t>
  </si>
  <si>
    <t>Foice Roçadeira 32mm com Cabo, fabricada em aço carbono, olho de 32mm de diâmetro</t>
  </si>
  <si>
    <t>Formão 3/4" com 01 peças - Lâmina em aço cromo vanádio temperado e lixado, lâmina chanfrada e polida e cabo de madeira ergonômico envernizado</t>
  </si>
  <si>
    <t>Jogo de serra copo madeira</t>
  </si>
  <si>
    <t>Lápis de carpinteiro</t>
  </si>
  <si>
    <t>Lima chata para enxada 8" com cabo</t>
  </si>
  <si>
    <t>Lima para Motosserra 8" x 5/32" - lima redonda e com cabo plástico</t>
  </si>
  <si>
    <t>Machadinha artesanal de ferreiro 19 Polegadas - com lâmina de aço e Cabo de Madeira, comprimento total aproximado 35cm</t>
  </si>
  <si>
    <t>Mangueira cristal 5/16 x 1,5mm p nível</t>
  </si>
  <si>
    <t>Marreta 1,5 kg com cabo - confeccionado em aço nodular fundido e pintado para proteção contra ferrugem. Contém cabo de 30 cm prensado mecanicamente e finalizado com epoxi</t>
  </si>
  <si>
    <t>Marreta 1kg com cabo - confeccionado em aço nodular fundido e pintado para proteção contra ferrugem. Contém cabo de 30 cm prensado mecanicamente e finalizado com cola epóxi.</t>
  </si>
  <si>
    <t>Martelo unha 25mm - com cabo em fibra,cabeça do martelo confeccionada em aço forjado e acabamento polido, com peso mínimo de 800 gramas</t>
  </si>
  <si>
    <t>Nível de madeira 24"</t>
  </si>
  <si>
    <t>Pé de Cabra 80cm ferreiro</t>
  </si>
  <si>
    <t>Pé de Cabra 50cm ferreiro</t>
  </si>
  <si>
    <t>Pá Cortadeira de Bico com cabo em madeira de eucalipto - confeccionada em aço carbono, comprimento da pá mínima  de 345mm, olho redondo com m38 mm e cabo tipo Y</t>
  </si>
  <si>
    <t>Pá de bico com cabo - fabricada em aço carbono, cabo com no mínimo 70 cm, peso mínimo 1,2 kg</t>
  </si>
  <si>
    <t>Picão 9,5 cm com cabo em madeira - confeccionado em aço carbono</t>
  </si>
  <si>
    <t>Picareta com cabo - lamina tamanho 4, peso minimo de 1,8 kg</t>
  </si>
  <si>
    <t>Pneu com câmara 3.25/8" para carinho de mão</t>
  </si>
  <si>
    <t>Ponteiro de ferro 3/4 x 10</t>
  </si>
  <si>
    <t>Rebolo Uso Geral 6"x3/4"x1.1/4" Fino</t>
  </si>
  <si>
    <t>Regador plástico 10 litros</t>
  </si>
  <si>
    <t>Serrote travado utility 18"</t>
  </si>
  <si>
    <t>Serrote profissional 24" - lâmina do serrote em aço carbono, cabo do serrote em madeira e número de dentes por polegada: 7 dentes</t>
  </si>
  <si>
    <t>Talhadeira chata 12" - confeccionada em aço alto teor de carbono</t>
  </si>
  <si>
    <t>Trena longa 30m aberta</t>
  </si>
  <si>
    <t>Trena a laser mínimo 40 mt</t>
  </si>
  <si>
    <t>Trena 3m com trava- fita confeccionada em aço com largura de 12,5 mm</t>
  </si>
  <si>
    <t>Trena 5mcom trava- fita confeccionada em aço com largura de 12,5 mm</t>
  </si>
  <si>
    <t>Parabolt 5/16 x2</t>
  </si>
  <si>
    <t>Parabolt  5/16 x4 1/4</t>
  </si>
  <si>
    <t>Parabolt  5/16 x3 1/4</t>
  </si>
  <si>
    <t>Parabolt  3/8x3</t>
  </si>
  <si>
    <t>Parafuso chumbador de concreto 1/2</t>
  </si>
  <si>
    <t>Parafuso chumbador de concreto 3/8</t>
  </si>
  <si>
    <t>Parafuso francês 1/4 x 4</t>
  </si>
  <si>
    <t>Parafuso francês 3 x 1/4</t>
  </si>
  <si>
    <t>Parafuso francês 5/16 x 2</t>
  </si>
  <si>
    <t>Parafuso francês 5/16 x 2 1/2</t>
  </si>
  <si>
    <t>Parafuso francês 5/16 x 4 1/2</t>
  </si>
  <si>
    <t>Parafuso madeira 3,2 x 30</t>
  </si>
  <si>
    <t>Parafuso madeira 3,5 x 22</t>
  </si>
  <si>
    <t>Parafuso madeira 3,8 x 30</t>
  </si>
  <si>
    <t>Parafuso madeira 4,2 x 50</t>
  </si>
  <si>
    <t>Parafuso madeira 4,8 x 50</t>
  </si>
  <si>
    <t>Parafuso madeira 4,8 x 75</t>
  </si>
  <si>
    <t>Parafuso madeira 5,5 x 75</t>
  </si>
  <si>
    <t>Porca sextavada comum 1/2</t>
  </si>
  <si>
    <t>Porca sextavada comum 1/4</t>
  </si>
  <si>
    <t>Porca sextavada comum 3/8</t>
  </si>
  <si>
    <t>Porca sextavada de aço 1/2</t>
  </si>
  <si>
    <t>Porca sextavada de aço 1/4</t>
  </si>
  <si>
    <t>Suporte para varão de cortina duplo 19x19mm, confeccionado em alumínio, cor branca. Incluso 04 ponteiras</t>
  </si>
  <si>
    <t>Suporte para varão de cortina triplo 19x19x19mm, confeccionado em alumínio, cor branca. Incluso 06 ponteiras</t>
  </si>
  <si>
    <t>Varão para cortina 19mm, confeccionado em aço com 1,5 metros de comprimento</t>
  </si>
  <si>
    <t>Varão para cortina 19mm, confeccionado em aço com 2 metros de comprimento</t>
  </si>
  <si>
    <t xml:space="preserve">Varão para cortina 19mm, confeccionado em aço com 2,5 metros de comprimento  </t>
  </si>
  <si>
    <t>Varão para cortina 19mm, confeccionado em aço com 3 metros de comprimento</t>
  </si>
  <si>
    <t>Suporte para varão de cortina simples 19mm,
confeccionado em alumínio, cor branca. Incluso 02 ponteiras</t>
  </si>
  <si>
    <t>Betoneira 120 lt c motor bivolt</t>
  </si>
  <si>
    <t>Lavadora alta pressão mínimo 1500w 1750 psi</t>
  </si>
  <si>
    <t>Lixadeira manual profissional orbital 220v</t>
  </si>
  <si>
    <t>Moto Compressor 7.6/24l 2 Hp 110 v</t>
  </si>
  <si>
    <t>Moto Esmeril de bancada 6 pol. 550 w bivolt – velocidade 3450 rpm, amperagem 2,5</t>
  </si>
  <si>
    <t>Escada de alumínio extensiva 19 degraus 6 metros – Tipo D, fibra</t>
  </si>
  <si>
    <t>Perfurador de solo a gasolina com broca</t>
  </si>
  <si>
    <t>Motosserra 50 a 70 cc, a gasolina, comprimento do Sabre mínimo de 18 polegadas do tanque mínimo 500 ml</t>
  </si>
  <si>
    <t>Motosserra 30 a 50 cc, a gasolina, comprimento do sabre mínimo de 12 polegadas, capacidade mínima do tanque de 250 ml</t>
  </si>
  <si>
    <t>Martelete perfurador com maleta 220v</t>
  </si>
  <si>
    <t>Roçadeira a gasolina, potência entre 30 a 50 cc, motor 2 tempos</t>
  </si>
  <si>
    <t>Serra Circular scd 1100 7.1/4 220v</t>
  </si>
  <si>
    <t>Soprador/aspirador triturador, a gasolina, motor 2 tempos</t>
  </si>
  <si>
    <t>Serra Tico Tico 450x 220v</t>
  </si>
  <si>
    <t>Inversor de Solda portátil 220v</t>
  </si>
  <si>
    <t> 22</t>
  </si>
  <si>
    <t>1 </t>
  </si>
  <si>
    <t> Furadeira de bancada com mandril para broca com até no mínimo 16 mm de regulagem de altura </t>
  </si>
  <si>
    <t> 23</t>
  </si>
  <si>
    <t> Cortadora de concreto, asfalto e piso, com motor a gasolina 4 tempos, potência mínima de 8,7 HP, disco de 350 a 450 mm, profundidade mínima de corte de 150 mm e rotação mínima de 4.000 rpm. Deve possuir corte a seco ou refrigerado com água, tanque de água mínimo de 12 litros, regulagem de profundidade, chassi reforçado antivibração, rodas industriais, botão de emergência e compatibilidade com disco diamantado. Inclusos 10 discos diamantados para corte de piso, concreto e asfalto. Garantia mínima de 6 a 12 meses.</t>
  </si>
  <si>
    <t> 24</t>
  </si>
  <si>
    <t> Placa vibratória equipada com motor a gasolina 4 tempos, potência entre 5,5 e 7 HP e cilindrada de 163 a 212 cc. Deve possuir frequência de vibração entre 5.000 e 6.000 VPM, força centrífuga de 10 a 25 kN e profundidade de compactação entre 20 e 35 cm. O equipamento deverá apresentar peso operacional entre 80 e 120 kg, sistema de partida manual retrátil e base com dimensões mínimas de 450 x 500 mm. Indicada para compactação de solo granular, areia, brita, asfalto e paver. Garantia mínima de 6 a 12 meses contra defeitos de fabricação.</t>
  </si>
  <si>
    <t>Adesivo plástico PVC 175gr</t>
  </si>
  <si>
    <t>UN</t>
  </si>
  <si>
    <t>PÇ</t>
  </si>
  <si>
    <t>JG</t>
  </si>
  <si>
    <t>LOTE 1:</t>
  </si>
  <si>
    <t>LOTE 2:</t>
  </si>
  <si>
    <t>LOTE 3:</t>
  </si>
  <si>
    <t>LOTE 4:</t>
  </si>
  <si>
    <t>LOTE 5:</t>
  </si>
  <si>
    <t>LOTE 6:</t>
  </si>
  <si>
    <t>LOTE 7:</t>
  </si>
  <si>
    <t>pç</t>
  </si>
  <si>
    <t>LOTE 8:</t>
  </si>
  <si>
    <t>LOTE 9:</t>
  </si>
  <si>
    <t>LOTE 10:</t>
  </si>
  <si>
    <t>LOTE 11:</t>
  </si>
  <si>
    <t>LOTE 12:</t>
  </si>
  <si>
    <t>LOTE 13:</t>
  </si>
  <si>
    <t>LOTE 14:</t>
  </si>
  <si>
    <t>LOTE 15:</t>
  </si>
  <si>
    <t>LOTE 16:</t>
  </si>
  <si>
    <t>LOTE 17:</t>
  </si>
  <si>
    <t>LOTE 18:</t>
  </si>
  <si>
    <t>LOTE 19:</t>
  </si>
  <si>
    <t>LOTE 20:</t>
  </si>
  <si>
    <t>LOTE 21:</t>
  </si>
  <si>
    <t>LOTE 22:</t>
  </si>
  <si>
    <t>LOTE 23:</t>
  </si>
  <si>
    <t>LOTE 24:</t>
  </si>
  <si>
    <t>VALOR TOTAL</t>
  </si>
  <si>
    <t xml:space="preserve">Unidade </t>
  </si>
  <si>
    <t>Quantidade</t>
  </si>
  <si>
    <t>LETKI</t>
  </si>
  <si>
    <t>PREGÃO 21/2024</t>
  </si>
  <si>
    <t>INTERNET</t>
  </si>
  <si>
    <t>VALOR MÉDIO</t>
  </si>
  <si>
    <t>Preço Total</t>
  </si>
  <si>
    <t>PNCP</t>
  </si>
  <si>
    <t>Colher de pedreiro 9" canto reto - com haste curvado e cabo de madeira, fabricada em aço carbono, temperada em todo corpo da peça.</t>
  </si>
  <si>
    <t>FAMAQ</t>
  </si>
  <si>
    <t>Un</t>
  </si>
  <si>
    <t>PREGÃO 31/2025</t>
  </si>
  <si>
    <t>PETROTEC</t>
  </si>
  <si>
    <t>Assinatura do responsável pela elaboração</t>
  </si>
  <si>
    <t>Piên, 02 de setembro 2026.</t>
  </si>
  <si>
    <t xml:space="preserve">INTERNET 2 </t>
  </si>
  <si>
    <t>4.93</t>
  </si>
  <si>
    <t>899,99</t>
  </si>
  <si>
    <t>399,78</t>
  </si>
  <si>
    <t>2.699,00</t>
  </si>
  <si>
    <t>2.827,65</t>
  </si>
  <si>
    <t>1.895,25</t>
  </si>
  <si>
    <t>1.994,79</t>
  </si>
  <si>
    <t>895,31</t>
  </si>
  <si>
    <t>R$ 791.99</t>
  </si>
  <si>
    <t>12.35</t>
  </si>
  <si>
    <t>20.52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</si>
</sst>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(&quot;R$ &quot;* #,##0.00_);_(&quot;R$ &quot;* \(#,##0.00\);_(&quot;R$ &quot;* &quot;-&quot;??_);_(@_)"/>
    <numFmt numFmtId="167" formatCode="_(&quot;R$&quot;* #,##0.00_);_(&quot;R$&quot;* \(#,##0.00\);_(&quot;R$&quot;* &quot;-&quot;??_);_(@_)"/>
    <numFmt numFmtId="168" formatCode="#\,##0.00"/>
    <numFmt numFmtId="169" formatCode="#\,##0."/>
    <numFmt numFmtId="170" formatCode="\$#.00"/>
    <numFmt numFmtId="171" formatCode="\$#."/>
    <numFmt numFmtId="172" formatCode="#.00"/>
    <numFmt numFmtId="173" formatCode="%#.00"/>
    <numFmt numFmtId="174" formatCode="&quot;R$&quot;\ #,##0.0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8"/>
      <name val="Times New Roman"/>
      <family val="1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rgb="FF00000A"/>
      <name val="Arial"/>
      <family val="2"/>
    </font>
    <font>
      <sz val="10"/>
      <color rgb="FF00000A"/>
      <name val="Arial"/>
      <family val="2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6"/>
      <color theme="1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1"/>
      <color rgb="FF00000A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F2D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 style="medium">
        <color rgb="FFBFBFBF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9">
    <xf numFmtId="0" fontId="0" fillId="0" borderId="0"/>
    <xf numFmtId="168" fontId="6" fillId="0" borderId="0">
      <protection locked="0"/>
    </xf>
    <xf numFmtId="169" fontId="6" fillId="0" borderId="0">
      <protection locked="0"/>
    </xf>
    <xf numFmtId="170" fontId="6" fillId="0" borderId="0">
      <protection locked="0"/>
    </xf>
    <xf numFmtId="171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/>
    <xf numFmtId="0" fontId="3" fillId="0" borderId="0"/>
    <xf numFmtId="172" fontId="6" fillId="0" borderId="0">
      <protection locked="0"/>
    </xf>
    <xf numFmtId="172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73" fontId="6" fillId="0" borderId="0">
      <protection locked="0"/>
    </xf>
    <xf numFmtId="173" fontId="6" fillId="0" borderId="0">
      <protection locked="0"/>
    </xf>
    <xf numFmtId="0" fontId="7" fillId="0" borderId="1" applyNumberFormat="0" applyFont="0" applyBorder="0" applyAlignment="0"/>
    <xf numFmtId="168" fontId="6" fillId="0" borderId="0">
      <protection locked="0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>
      <protection locked="0"/>
    </xf>
    <xf numFmtId="0" fontId="8" fillId="0" borderId="0">
      <protection locked="0"/>
    </xf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133">
    <xf numFmtId="0" fontId="0" fillId="0" borderId="0" xfId="0"/>
    <xf numFmtId="174" fontId="14" fillId="0" borderId="0" xfId="0" applyNumberFormat="1" applyFont="1"/>
    <xf numFmtId="174" fontId="14" fillId="0" borderId="0" xfId="0" applyNumberFormat="1" applyFont="1" applyAlignment="1">
      <alignment horizontal="center" vertical="center"/>
    </xf>
    <xf numFmtId="0" fontId="12" fillId="2" borderId="16" xfId="0" applyFont="1" applyFill="1" applyBorder="1" applyAlignment="1">
      <alignment vertical="center" wrapText="1"/>
    </xf>
    <xf numFmtId="0" fontId="15" fillId="0" borderId="0" xfId="0" applyFont="1"/>
    <xf numFmtId="0" fontId="0" fillId="0" borderId="0" xfId="0" applyAlignment="1">
      <alignment wrapText="1"/>
    </xf>
    <xf numFmtId="0" fontId="10" fillId="0" borderId="0" xfId="0" applyFont="1"/>
    <xf numFmtId="0" fontId="9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74" fontId="12" fillId="2" borderId="10" xfId="0" applyNumberFormat="1" applyFont="1" applyFill="1" applyBorder="1" applyAlignment="1">
      <alignment horizontal="center" vertical="center" wrapText="1"/>
    </xf>
    <xf numFmtId="174" fontId="12" fillId="2" borderId="16" xfId="0" applyNumberFormat="1" applyFont="1" applyFill="1" applyBorder="1" applyAlignment="1">
      <alignment horizontal="center" vertical="center" wrapText="1"/>
    </xf>
    <xf numFmtId="174" fontId="12" fillId="2" borderId="0" xfId="0" applyNumberFormat="1" applyFont="1" applyFill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174" fontId="12" fillId="2" borderId="3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174" fontId="12" fillId="2" borderId="7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6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vertical="center" wrapText="1"/>
    </xf>
    <xf numFmtId="174" fontId="3" fillId="0" borderId="2" xfId="0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74" fontId="12" fillId="2" borderId="2" xfId="0" applyNumberFormat="1" applyFont="1" applyFill="1" applyBorder="1" applyAlignment="1">
      <alignment horizontal="center" vertical="center" wrapText="1"/>
    </xf>
    <xf numFmtId="174" fontId="12" fillId="2" borderId="6" xfId="0" applyNumberFormat="1" applyFont="1" applyFill="1" applyBorder="1" applyAlignment="1">
      <alignment horizontal="center" vertical="center" wrapText="1"/>
    </xf>
    <xf numFmtId="174" fontId="12" fillId="2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174" fontId="17" fillId="2" borderId="3" xfId="0" applyNumberFormat="1" applyFont="1" applyFill="1" applyBorder="1" applyAlignment="1">
      <alignment horizontal="center" vertical="center" wrapText="1"/>
    </xf>
    <xf numFmtId="174" fontId="3" fillId="5" borderId="15" xfId="0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left" vertical="center" wrapText="1"/>
    </xf>
    <xf numFmtId="174" fontId="18" fillId="3" borderId="16" xfId="0" applyNumberFormat="1" applyFont="1" applyFill="1" applyBorder="1" applyAlignment="1">
      <alignment horizontal="center" vertical="center" wrapText="1"/>
    </xf>
    <xf numFmtId="174" fontId="11" fillId="3" borderId="16" xfId="0" applyNumberFormat="1" applyFont="1" applyFill="1" applyBorder="1" applyAlignment="1">
      <alignment horizontal="center" vertical="center" wrapText="1"/>
    </xf>
    <xf numFmtId="174" fontId="12" fillId="3" borderId="6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174" fontId="14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74" fontId="13" fillId="0" borderId="2" xfId="0" applyNumberFormat="1" applyFont="1" applyBorder="1" applyAlignment="1">
      <alignment horizontal="center" vertical="center" wrapText="1"/>
    </xf>
    <xf numFmtId="174" fontId="17" fillId="0" borderId="9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74" fontId="17" fillId="2" borderId="2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174" fontId="17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74" fontId="17" fillId="0" borderId="0" xfId="0" applyNumberFormat="1" applyFont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74" fontId="17" fillId="0" borderId="10" xfId="0" applyNumberFormat="1" applyFont="1" applyBorder="1" applyAlignment="1">
      <alignment horizontal="center" vertical="center"/>
    </xf>
    <xf numFmtId="174" fontId="17" fillId="0" borderId="4" xfId="0" applyNumberFormat="1" applyFont="1" applyBorder="1" applyAlignment="1">
      <alignment horizontal="center" vertical="center"/>
    </xf>
    <xf numFmtId="174" fontId="17" fillId="2" borderId="3" xfId="0" applyNumberFormat="1" applyFont="1" applyFill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7" xfId="0" applyFont="1" applyBorder="1"/>
    <xf numFmtId="0" fontId="17" fillId="0" borderId="0" xfId="0" applyFont="1"/>
    <xf numFmtId="0" fontId="17" fillId="0" borderId="0" xfId="0" applyFont="1" applyAlignment="1">
      <alignment wrapText="1"/>
    </xf>
    <xf numFmtId="174" fontId="17" fillId="0" borderId="0" xfId="0" applyNumberFormat="1" applyFont="1"/>
    <xf numFmtId="0" fontId="18" fillId="4" borderId="7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174" fontId="18" fillId="4" borderId="13" xfId="0" applyNumberFormat="1" applyFont="1" applyFill="1" applyBorder="1" applyAlignment="1">
      <alignment horizontal="center" vertical="center" wrapText="1"/>
    </xf>
    <xf numFmtId="174" fontId="18" fillId="4" borderId="16" xfId="0" applyNumberFormat="1" applyFont="1" applyFill="1" applyBorder="1" applyAlignment="1">
      <alignment horizontal="center" vertical="center" wrapText="1"/>
    </xf>
    <xf numFmtId="174" fontId="17" fillId="0" borderId="14" xfId="0" applyNumberFormat="1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left" vertical="center" wrapText="1"/>
    </xf>
    <xf numFmtId="174" fontId="23" fillId="0" borderId="2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174" fontId="13" fillId="0" borderId="16" xfId="0" applyNumberFormat="1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174" fontId="12" fillId="2" borderId="4" xfId="0" applyNumberFormat="1" applyFont="1" applyFill="1" applyBorder="1" applyAlignment="1">
      <alignment horizontal="center" vertical="center" wrapText="1"/>
    </xf>
    <xf numFmtId="174" fontId="25" fillId="0" borderId="2" xfId="0" applyNumberFormat="1" applyFont="1" applyBorder="1" applyAlignment="1">
      <alignment horizontal="center" vertical="center"/>
    </xf>
    <xf numFmtId="174" fontId="12" fillId="2" borderId="8" xfId="0" applyNumberFormat="1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8" fontId="12" fillId="8" borderId="3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174" fontId="12" fillId="6" borderId="3" xfId="0" applyNumberFormat="1" applyFont="1" applyFill="1" applyBorder="1" applyAlignment="1">
      <alignment horizontal="center" vertical="center" wrapText="1"/>
    </xf>
    <xf numFmtId="174" fontId="3" fillId="6" borderId="2" xfId="0" applyNumberFormat="1" applyFont="1" applyFill="1" applyBorder="1" applyAlignment="1">
      <alignment horizontal="center" vertical="center" wrapText="1"/>
    </xf>
    <xf numFmtId="174" fontId="17" fillId="6" borderId="9" xfId="0" applyNumberFormat="1" applyFont="1" applyFill="1" applyBorder="1" applyAlignment="1">
      <alignment horizontal="center" vertical="center"/>
    </xf>
    <xf numFmtId="0" fontId="0" fillId="6" borderId="0" xfId="0" applyFill="1"/>
    <xf numFmtId="0" fontId="17" fillId="6" borderId="8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 wrapText="1"/>
    </xf>
    <xf numFmtId="174" fontId="17" fillId="6" borderId="2" xfId="0" applyNumberFormat="1" applyFont="1" applyFill="1" applyBorder="1" applyAlignment="1">
      <alignment horizontal="center" vertical="center"/>
    </xf>
    <xf numFmtId="0" fontId="21" fillId="0" borderId="18" xfId="0" applyFont="1" applyBorder="1" applyAlignment="1">
      <alignment horizontal="left" vertical="top"/>
    </xf>
    <xf numFmtId="0" fontId="17" fillId="0" borderId="19" xfId="0" applyFont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174" fontId="3" fillId="6" borderId="3" xfId="0" applyNumberFormat="1" applyFont="1" applyFill="1" applyBorder="1" applyAlignment="1">
      <alignment horizontal="center" vertical="center" wrapText="1"/>
    </xf>
    <xf numFmtId="174" fontId="3" fillId="6" borderId="2" xfId="0" applyNumberFormat="1" applyFont="1" applyFill="1" applyBorder="1" applyAlignment="1">
      <alignment horizontal="center" vertical="center"/>
    </xf>
    <xf numFmtId="174" fontId="3" fillId="6" borderId="9" xfId="0" applyNumberFormat="1" applyFont="1" applyFill="1" applyBorder="1" applyAlignment="1">
      <alignment horizontal="center" vertical="center"/>
    </xf>
    <xf numFmtId="0" fontId="27" fillId="6" borderId="0" xfId="0" applyFont="1" applyFill="1"/>
  </cellXfs>
  <cellStyles count="79">
    <cellStyle name="Comma" xfId="1" xr:uid="{00000000-0005-0000-0000-000000000000}"/>
    <cellStyle name="Comma0" xfId="2" xr:uid="{00000000-0005-0000-0000-000001000000}"/>
    <cellStyle name="Currency" xfId="3" xr:uid="{00000000-0005-0000-0000-000002000000}"/>
    <cellStyle name="Currency0" xfId="4" xr:uid="{00000000-0005-0000-0000-000003000000}"/>
    <cellStyle name="Data" xfId="5" xr:uid="{00000000-0005-0000-0000-000004000000}"/>
    <cellStyle name="Date" xfId="6" xr:uid="{00000000-0005-0000-0000-000005000000}"/>
    <cellStyle name="Estilo 1" xfId="7" xr:uid="{00000000-0005-0000-0000-000006000000}"/>
    <cellStyle name="Estilo 1 2" xfId="8" xr:uid="{00000000-0005-0000-0000-000007000000}"/>
    <cellStyle name="Fixed" xfId="9" xr:uid="{00000000-0005-0000-0000-000008000000}"/>
    <cellStyle name="Fixo" xfId="10" xr:uid="{00000000-0005-0000-0000-000009000000}"/>
    <cellStyle name="Heading 1" xfId="11" xr:uid="{00000000-0005-0000-0000-00000A000000}"/>
    <cellStyle name="Heading 2" xfId="12" xr:uid="{00000000-0005-0000-0000-00000B000000}"/>
    <cellStyle name="Moeda 2" xfId="13" xr:uid="{00000000-0005-0000-0000-00000D000000}"/>
    <cellStyle name="Moeda 2 2" xfId="14" xr:uid="{00000000-0005-0000-0000-00000E000000}"/>
    <cellStyle name="Moeda 3" xfId="15" xr:uid="{00000000-0005-0000-0000-00000F000000}"/>
    <cellStyle name="Moeda 3 2" xfId="16" xr:uid="{00000000-0005-0000-0000-000010000000}"/>
    <cellStyle name="Moeda 3 2 2" xfId="41" xr:uid="{368B9872-8A14-4597-B90B-16D16D3AC3AB}"/>
    <cellStyle name="Moeda 3 2 2 2" xfId="56" xr:uid="{AC488634-BBF1-4A5F-8637-6EA10D555E5D}"/>
    <cellStyle name="Moeda 3 2 2 3" xfId="71" xr:uid="{FEC14A9B-2AFF-4BB4-B6A2-A55795F5F50C}"/>
    <cellStyle name="Moeda 3 2 3" xfId="48" xr:uid="{F36F16D4-AA98-4506-BFB0-608C194B65C9}"/>
    <cellStyle name="Moeda 3 2 4" xfId="63" xr:uid="{2A8DAD09-93CB-4A10-8328-F59E35F14F7D}"/>
    <cellStyle name="Moeda 4" xfId="17" xr:uid="{00000000-0005-0000-0000-000011000000}"/>
    <cellStyle name="Moeda 4 2" xfId="42" xr:uid="{B26FCA40-1E30-4DB8-B552-41CF5CD9A3B1}"/>
    <cellStyle name="Moeda 4 2 2" xfId="57" xr:uid="{4F680513-E21D-49FC-B1C8-1DD604C8401B}"/>
    <cellStyle name="Moeda 4 2 3" xfId="72" xr:uid="{5A97BF92-9E7F-4211-BBB8-7F30046594CD}"/>
    <cellStyle name="Moeda 4 3" xfId="49" xr:uid="{34C59A4B-19B8-47E7-82D8-105868A2EA8C}"/>
    <cellStyle name="Moeda 4 4" xfId="64" xr:uid="{E577B821-04E9-42EA-9B9E-BEFEDF8ABC3C}"/>
    <cellStyle name="Moeda 5" xfId="40" xr:uid="{A6E4CEBA-621C-477D-8FDD-6D1D0F332570}"/>
    <cellStyle name="Moeda 5 2" xfId="55" xr:uid="{B1576CB7-FAEB-4556-A9CE-A14B052A95BA}"/>
    <cellStyle name="Moeda 5 3" xfId="70" xr:uid="{A17B4E48-5672-4C7F-AF3D-091A11C35351}"/>
    <cellStyle name="Moeda 6" xfId="78" xr:uid="{F00E5F4D-63CD-49E8-8F12-74D5CE725DAF}"/>
    <cellStyle name="Normal" xfId="0" builtinId="0"/>
    <cellStyle name="Normal 2" xfId="18" xr:uid="{00000000-0005-0000-0000-000013000000}"/>
    <cellStyle name="Normal 3" xfId="19" xr:uid="{00000000-0005-0000-0000-000014000000}"/>
    <cellStyle name="Normal 3 3" xfId="20" xr:uid="{00000000-0005-0000-0000-000015000000}"/>
    <cellStyle name="Percent" xfId="21" xr:uid="{00000000-0005-0000-0000-000016000000}"/>
    <cellStyle name="Percentual" xfId="22" xr:uid="{00000000-0005-0000-0000-000017000000}"/>
    <cellStyle name="planilhas" xfId="23" xr:uid="{00000000-0005-0000-0000-000018000000}"/>
    <cellStyle name="Ponto" xfId="24" xr:uid="{00000000-0005-0000-0000-000019000000}"/>
    <cellStyle name="Porcentagem 2" xfId="25" xr:uid="{00000000-0005-0000-0000-00001A000000}"/>
    <cellStyle name="Porcentagem 2 2" xfId="26" xr:uid="{00000000-0005-0000-0000-00001B000000}"/>
    <cellStyle name="Porcentagem 2 2 2" xfId="27" xr:uid="{00000000-0005-0000-0000-00001C000000}"/>
    <cellStyle name="Porcentagem 2 3" xfId="28" xr:uid="{00000000-0005-0000-0000-00001D000000}"/>
    <cellStyle name="Porcentagem 3" xfId="29" xr:uid="{00000000-0005-0000-0000-00001E000000}"/>
    <cellStyle name="Separador de milhares 2" xfId="30" xr:uid="{00000000-0005-0000-0000-00001F000000}"/>
    <cellStyle name="Separador de milhares 2 2" xfId="31" xr:uid="{00000000-0005-0000-0000-000020000000}"/>
    <cellStyle name="Separador de milhares 2 2 2" xfId="32" xr:uid="{00000000-0005-0000-0000-000021000000}"/>
    <cellStyle name="Separador de milhares 2 2 2 2" xfId="44" xr:uid="{88EED21A-42CE-4B0A-8921-B2966E8013E5}"/>
    <cellStyle name="Separador de milhares 2 2 2 2 2" xfId="59" xr:uid="{BBEF1E7E-CDAD-490B-A653-6F971EAD4974}"/>
    <cellStyle name="Separador de milhares 2 2 2 2 3" xfId="74" xr:uid="{E489F769-1014-4D73-8A0D-14D639F80B86}"/>
    <cellStyle name="Separador de milhares 2 2 2 3" xfId="51" xr:uid="{0E1A41C9-6F2F-4390-BD99-3F0C2669FD16}"/>
    <cellStyle name="Separador de milhares 2 2 2 4" xfId="66" xr:uid="{AB670AFE-A2ED-47F3-A167-AB8F753C1FD9}"/>
    <cellStyle name="Separador de milhares 2 3" xfId="33" xr:uid="{00000000-0005-0000-0000-000022000000}"/>
    <cellStyle name="Separador de milhares 2 3 2" xfId="45" xr:uid="{1B44D8CA-AC5E-4DDA-B53A-B1EE393E6713}"/>
    <cellStyle name="Separador de milhares 2 3 2 2" xfId="60" xr:uid="{458A8C24-E7D4-4201-A419-2189E8B5AA18}"/>
    <cellStyle name="Separador de milhares 2 3 2 3" xfId="75" xr:uid="{6190136B-4298-4B78-89AD-BFA53D8CF43E}"/>
    <cellStyle name="Separador de milhares 2 3 3" xfId="52" xr:uid="{CB1C5DE7-9953-42B2-B084-5D12A4FAD7ED}"/>
    <cellStyle name="Separador de milhares 2 3 4" xfId="67" xr:uid="{1FFA4023-10A5-4000-95C7-8FE50EAADD90}"/>
    <cellStyle name="Separador de milhares 2 4" xfId="43" xr:uid="{51DF2BCF-BED9-461C-910B-1508D0422564}"/>
    <cellStyle name="Separador de milhares 2 4 2" xfId="58" xr:uid="{2669EE8F-1616-4230-9D69-F501D698D832}"/>
    <cellStyle name="Separador de milhares 2 4 3" xfId="73" xr:uid="{5BE981CC-34D4-4C36-8B5B-067C680A779D}"/>
    <cellStyle name="Separador de milhares 2 5" xfId="50" xr:uid="{2C37F644-B1A4-42E7-B88D-0D12F29616B7}"/>
    <cellStyle name="Separador de milhares 2 6" xfId="65" xr:uid="{BD425A63-5008-4E88-B6E8-0172D61777F3}"/>
    <cellStyle name="Separador de milhares 3" xfId="34" xr:uid="{00000000-0005-0000-0000-000023000000}"/>
    <cellStyle name="Separador de milhares 3 2" xfId="35" xr:uid="{00000000-0005-0000-0000-000024000000}"/>
    <cellStyle name="Separador de milhares 3 2 2" xfId="46" xr:uid="{54160BA5-51B9-4A3E-8718-672BDA0C0789}"/>
    <cellStyle name="Separador de milhares 3 2 2 2" xfId="61" xr:uid="{48DADC7B-F9A0-4E6E-AD14-1BA2660282DC}"/>
    <cellStyle name="Separador de milhares 3 2 2 3" xfId="76" xr:uid="{57CDF411-F4BB-4B4D-92A1-63EFB882C7D8}"/>
    <cellStyle name="Separador de milhares 3 2 3" xfId="53" xr:uid="{5E235336-8104-46F0-A74F-FECDFBCCCB47}"/>
    <cellStyle name="Separador de milhares 3 2 4" xfId="68" xr:uid="{ECBDF623-D015-4B4E-9879-60396D300604}"/>
    <cellStyle name="Titulo1" xfId="36" xr:uid="{00000000-0005-0000-0000-000025000000}"/>
    <cellStyle name="Titulo2" xfId="37" xr:uid="{00000000-0005-0000-0000-000026000000}"/>
    <cellStyle name="Vírgula 2" xfId="38" xr:uid="{00000000-0005-0000-0000-000028000000}"/>
    <cellStyle name="Vírgula 3" xfId="39" xr:uid="{00000000-0005-0000-0000-000029000000}"/>
    <cellStyle name="Vírgula 3 2" xfId="47" xr:uid="{9F445FF8-D33B-4871-8906-63E6842C65BF}"/>
    <cellStyle name="Vírgula 3 2 2" xfId="62" xr:uid="{3214C2D5-D12F-4CCE-8025-CC49912F20F1}"/>
    <cellStyle name="Vírgula 3 2 3" xfId="77" xr:uid="{27CF53B3-2B17-4962-B33F-8FC9FF6CAC96}"/>
    <cellStyle name="Vírgula 3 3" xfId="54" xr:uid="{F9D62880-A267-4F25-9B23-2F3FFCC90921}"/>
    <cellStyle name="Vírgula 3 4" xfId="69" xr:uid="{06824D00-5DB4-498C-A2EA-3FE7188A73DA}"/>
  </cellStyles>
  <dxfs count="0"/>
  <tableStyles count="0" defaultTableStyle="TableStyleMedium9" defaultPivotStyle="PivotStyleLight16"/>
  <colors>
    <mruColors>
      <color rgb="FFFF5050"/>
      <color rgb="FFFFFF99"/>
      <color rgb="FFFFFF66"/>
      <color rgb="FFCC9900"/>
      <color rgb="FFF18918"/>
      <color rgb="FF27447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co-0\trabalhos\Trabalhos%20em%20Andamento\Santa%20B&#225;rbara\Petrobr&#225;s\Edise\06-%20Custo\C&#193;LCULO%20DE%20BDI%20SI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retas"/>
      <sheetName val="CANTEIRO"/>
      <sheetName val="BDI - ANALÍTICO 1"/>
      <sheetName val="BDI - ANALÍTICO 2"/>
      <sheetName val="BDI - APRESENTAÇÃO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E0ED-7F67-4B0A-B0D6-94509EA5A0CF}">
  <sheetPr>
    <pageSetUpPr fitToPage="1"/>
  </sheetPr>
  <dimension ref="A1:O301"/>
  <sheetViews>
    <sheetView tabSelected="1" zoomScale="90" zoomScaleNormal="90" workbookViewId="0">
      <selection activeCell="H194" sqref="H194"/>
    </sheetView>
  </sheetViews>
  <sheetFormatPr defaultRowHeight="15" x14ac:dyDescent="0.25"/>
  <cols>
    <col min="1" max="1" width="6.140625" bestFit="1" customWidth="1"/>
    <col min="2" max="2" width="5.85546875" style="4" bestFit="1" customWidth="1"/>
    <col min="3" max="3" width="33" style="5" customWidth="1"/>
    <col min="4" max="4" width="12" style="9" customWidth="1"/>
    <col min="5" max="5" width="20.7109375" customWidth="1"/>
    <col min="6" max="6" width="15.28515625" style="1" customWidth="1"/>
    <col min="7" max="7" width="15.5703125" style="1" customWidth="1"/>
    <col min="8" max="8" width="15.85546875" style="2" customWidth="1"/>
    <col min="9" max="9" width="17.140625" style="2" customWidth="1"/>
    <col min="10" max="10" width="19.5703125" style="2" customWidth="1"/>
    <col min="11" max="11" width="19.85546875" style="2" customWidth="1"/>
    <col min="12" max="12" width="20.140625" style="2" customWidth="1"/>
    <col min="13" max="13" width="18.85546875" style="2" customWidth="1"/>
    <col min="14" max="14" width="20.5703125" style="9" customWidth="1"/>
  </cols>
  <sheetData>
    <row r="1" spans="1:14" ht="42" customHeight="1" thickBot="1" x14ac:dyDescent="0.3">
      <c r="A1" s="89" t="s">
        <v>1</v>
      </c>
      <c r="B1" s="90" t="s">
        <v>0</v>
      </c>
      <c r="C1" s="91" t="s">
        <v>2</v>
      </c>
      <c r="D1" s="90" t="s">
        <v>251</v>
      </c>
      <c r="E1" s="90" t="s">
        <v>242</v>
      </c>
      <c r="F1" s="90" t="s">
        <v>243</v>
      </c>
      <c r="G1" s="90" t="s">
        <v>253</v>
      </c>
      <c r="H1" s="90" t="s">
        <v>252</v>
      </c>
      <c r="I1" s="90" t="s">
        <v>245</v>
      </c>
      <c r="J1" s="90" t="s">
        <v>256</v>
      </c>
      <c r="K1" s="90" t="s">
        <v>250</v>
      </c>
      <c r="L1" s="90" t="s">
        <v>248</v>
      </c>
      <c r="M1" s="90" t="s">
        <v>246</v>
      </c>
      <c r="N1" s="90" t="s">
        <v>247</v>
      </c>
    </row>
    <row r="2" spans="1:14" ht="15.75" hidden="1" customHeight="1" thickBot="1" x14ac:dyDescent="0.3">
      <c r="A2" s="34" t="s">
        <v>1</v>
      </c>
      <c r="B2" s="35" t="s">
        <v>0</v>
      </c>
      <c r="C2" s="36" t="s">
        <v>2</v>
      </c>
      <c r="D2" s="35" t="s">
        <v>241</v>
      </c>
      <c r="E2" s="35" t="s">
        <v>242</v>
      </c>
      <c r="F2" s="35" t="s">
        <v>243</v>
      </c>
      <c r="G2" s="35"/>
      <c r="H2" s="35" t="s">
        <v>244</v>
      </c>
      <c r="I2" s="35"/>
      <c r="J2" s="35"/>
      <c r="K2" s="35"/>
      <c r="L2" s="35" t="s">
        <v>245</v>
      </c>
      <c r="M2" s="35" t="s">
        <v>246</v>
      </c>
      <c r="N2" s="35" t="s">
        <v>247</v>
      </c>
    </row>
    <row r="3" spans="1:14" ht="15.75" thickBot="1" x14ac:dyDescent="0.3">
      <c r="A3" s="116">
        <v>1</v>
      </c>
      <c r="B3" s="58">
        <v>1</v>
      </c>
      <c r="C3" s="12" t="s">
        <v>211</v>
      </c>
      <c r="D3" s="59" t="s">
        <v>212</v>
      </c>
      <c r="E3" s="22">
        <v>40</v>
      </c>
      <c r="F3" s="46">
        <v>20</v>
      </c>
      <c r="G3" s="46"/>
      <c r="H3" s="60"/>
      <c r="I3" s="60">
        <v>16.899999999999999</v>
      </c>
      <c r="J3" s="60">
        <v>15.83</v>
      </c>
      <c r="K3" s="60"/>
      <c r="L3" s="37"/>
      <c r="M3" s="61">
        <f t="shared" ref="M3:M34" si="0">AVERAGE(F3:L3)</f>
        <v>17.576666666666664</v>
      </c>
      <c r="N3" s="61">
        <f t="shared" ref="N3:N34" si="1">M3*E3</f>
        <v>703.06666666666661</v>
      </c>
    </row>
    <row r="4" spans="1:14" ht="15.75" thickBot="1" x14ac:dyDescent="0.3">
      <c r="A4" s="117"/>
      <c r="B4" s="31">
        <v>2</v>
      </c>
      <c r="C4" s="13" t="s">
        <v>8</v>
      </c>
      <c r="D4" s="62" t="s">
        <v>212</v>
      </c>
      <c r="E4" s="22">
        <v>400</v>
      </c>
      <c r="F4" s="46">
        <v>0.2</v>
      </c>
      <c r="G4" s="46"/>
      <c r="H4" s="63"/>
      <c r="I4" s="63">
        <v>0.16</v>
      </c>
      <c r="J4" s="63">
        <v>0.21</v>
      </c>
      <c r="K4" s="63"/>
      <c r="L4" s="37"/>
      <c r="M4" s="61">
        <f t="shared" si="0"/>
        <v>0.18999999999999997</v>
      </c>
      <c r="N4" s="61">
        <f t="shared" si="1"/>
        <v>75.999999999999986</v>
      </c>
    </row>
    <row r="5" spans="1:14" ht="15.75" thickBot="1" x14ac:dyDescent="0.3">
      <c r="A5" s="117"/>
      <c r="B5" s="38">
        <v>3</v>
      </c>
      <c r="C5" s="13" t="s">
        <v>9</v>
      </c>
      <c r="D5" s="59" t="s">
        <v>212</v>
      </c>
      <c r="E5" s="22">
        <v>400</v>
      </c>
      <c r="F5" s="25">
        <v>0.3</v>
      </c>
      <c r="G5" s="25"/>
      <c r="H5" s="25"/>
      <c r="I5" s="63">
        <v>0.18</v>
      </c>
      <c r="J5" s="46">
        <v>0.14899999999999999</v>
      </c>
      <c r="K5" s="25"/>
      <c r="L5" s="37"/>
      <c r="M5" s="61">
        <f t="shared" si="0"/>
        <v>0.20966666666666667</v>
      </c>
      <c r="N5" s="61">
        <f t="shared" si="1"/>
        <v>83.866666666666674</v>
      </c>
    </row>
    <row r="6" spans="1:14" ht="15.75" thickBot="1" x14ac:dyDescent="0.3">
      <c r="A6" s="117"/>
      <c r="B6" s="38">
        <v>4</v>
      </c>
      <c r="C6" s="13" t="s">
        <v>10</v>
      </c>
      <c r="D6" s="62" t="s">
        <v>212</v>
      </c>
      <c r="E6" s="22">
        <v>150</v>
      </c>
      <c r="F6" s="25">
        <v>0.55000000000000004</v>
      </c>
      <c r="G6" s="25"/>
      <c r="H6" s="25">
        <v>0.21</v>
      </c>
      <c r="I6" s="25">
        <v>0.34949999999999998</v>
      </c>
      <c r="J6" s="25"/>
      <c r="K6" s="25"/>
      <c r="L6" s="37"/>
      <c r="M6" s="61">
        <f t="shared" si="0"/>
        <v>0.36983333333333329</v>
      </c>
      <c r="N6" s="61">
        <f t="shared" si="1"/>
        <v>55.474999999999994</v>
      </c>
    </row>
    <row r="7" spans="1:14" ht="15.75" thickBot="1" x14ac:dyDescent="0.3">
      <c r="A7" s="117"/>
      <c r="B7" s="38">
        <v>5</v>
      </c>
      <c r="C7" s="13" t="s">
        <v>11</v>
      </c>
      <c r="D7" s="59" t="s">
        <v>212</v>
      </c>
      <c r="E7" s="22">
        <v>5</v>
      </c>
      <c r="F7" s="25">
        <v>45.8</v>
      </c>
      <c r="G7" s="25"/>
      <c r="H7" s="25">
        <v>23.11</v>
      </c>
      <c r="I7" s="25"/>
      <c r="J7" s="25">
        <v>36.380000000000003</v>
      </c>
      <c r="K7" s="25"/>
      <c r="L7" s="37"/>
      <c r="M7" s="61">
        <f t="shared" si="0"/>
        <v>35.096666666666664</v>
      </c>
      <c r="N7" s="61">
        <f t="shared" si="1"/>
        <v>175.48333333333332</v>
      </c>
    </row>
    <row r="8" spans="1:14" ht="51.75" thickBot="1" x14ac:dyDescent="0.3">
      <c r="A8" s="117"/>
      <c r="B8" s="38">
        <v>6</v>
      </c>
      <c r="C8" s="14" t="s">
        <v>12</v>
      </c>
      <c r="D8" s="62" t="s">
        <v>212</v>
      </c>
      <c r="E8" s="22">
        <v>1</v>
      </c>
      <c r="F8" s="25">
        <v>45.8</v>
      </c>
      <c r="G8" s="25"/>
      <c r="H8" s="25">
        <v>22.06</v>
      </c>
      <c r="I8" s="25">
        <v>33.86</v>
      </c>
      <c r="J8" s="25"/>
      <c r="K8" s="25"/>
      <c r="L8" s="37"/>
      <c r="M8" s="61">
        <f t="shared" si="0"/>
        <v>33.906666666666666</v>
      </c>
      <c r="N8" s="61">
        <f t="shared" si="1"/>
        <v>33.906666666666666</v>
      </c>
    </row>
    <row r="9" spans="1:14" ht="64.5" thickBot="1" x14ac:dyDescent="0.3">
      <c r="A9" s="117"/>
      <c r="B9" s="38">
        <v>7</v>
      </c>
      <c r="C9" s="13" t="s">
        <v>13</v>
      </c>
      <c r="D9" s="59" t="s">
        <v>212</v>
      </c>
      <c r="E9" s="22">
        <v>1</v>
      </c>
      <c r="F9" s="25">
        <v>55.9</v>
      </c>
      <c r="G9" s="25"/>
      <c r="H9" s="25"/>
      <c r="I9" s="25">
        <v>36.9</v>
      </c>
      <c r="J9" s="25">
        <v>46.9</v>
      </c>
      <c r="K9" s="25"/>
      <c r="L9" s="37"/>
      <c r="M9" s="61">
        <f t="shared" si="0"/>
        <v>46.566666666666663</v>
      </c>
      <c r="N9" s="61">
        <f t="shared" si="1"/>
        <v>46.566666666666663</v>
      </c>
    </row>
    <row r="10" spans="1:14" ht="15.75" thickBot="1" x14ac:dyDescent="0.3">
      <c r="A10" s="117"/>
      <c r="B10" s="38">
        <v>8</v>
      </c>
      <c r="C10" s="13" t="s">
        <v>14</v>
      </c>
      <c r="D10" s="62" t="s">
        <v>213</v>
      </c>
      <c r="E10" s="22">
        <v>50</v>
      </c>
      <c r="F10" s="25">
        <v>0.5</v>
      </c>
      <c r="G10" s="25"/>
      <c r="H10" s="25">
        <v>0.27</v>
      </c>
      <c r="I10" s="25">
        <v>0.36730000000000002</v>
      </c>
      <c r="J10" s="25"/>
      <c r="K10" s="25"/>
      <c r="L10" s="37"/>
      <c r="M10" s="61">
        <f t="shared" si="0"/>
        <v>0.37909999999999999</v>
      </c>
      <c r="N10" s="61">
        <f t="shared" si="1"/>
        <v>18.954999999999998</v>
      </c>
    </row>
    <row r="11" spans="1:14" s="110" customFormat="1" ht="15.75" thickBot="1" x14ac:dyDescent="0.3">
      <c r="A11" s="117"/>
      <c r="B11" s="103">
        <v>9</v>
      </c>
      <c r="C11" s="104" t="s">
        <v>15</v>
      </c>
      <c r="D11" s="105" t="s">
        <v>213</v>
      </c>
      <c r="E11" s="106">
        <v>250</v>
      </c>
      <c r="F11" s="107">
        <v>0.3</v>
      </c>
      <c r="G11" s="107"/>
      <c r="H11" s="107"/>
      <c r="I11" s="107">
        <v>0.27</v>
      </c>
      <c r="J11" s="107">
        <v>0.32</v>
      </c>
      <c r="K11" s="107"/>
      <c r="L11" s="108"/>
      <c r="M11" s="109">
        <f t="shared" si="0"/>
        <v>0.29666666666666669</v>
      </c>
      <c r="N11" s="109">
        <f t="shared" si="1"/>
        <v>74.166666666666671</v>
      </c>
    </row>
    <row r="12" spans="1:14" s="110" customFormat="1" ht="15.75" thickBot="1" x14ac:dyDescent="0.3">
      <c r="A12" s="117"/>
      <c r="B12" s="103">
        <v>10</v>
      </c>
      <c r="C12" s="104" t="s">
        <v>16</v>
      </c>
      <c r="D12" s="111" t="s">
        <v>213</v>
      </c>
      <c r="E12" s="106">
        <v>200</v>
      </c>
      <c r="F12" s="107">
        <v>0.49</v>
      </c>
      <c r="G12" s="107"/>
      <c r="H12" s="107"/>
      <c r="I12" s="107">
        <v>0.3</v>
      </c>
      <c r="J12" s="107">
        <v>0.36</v>
      </c>
      <c r="K12" s="107"/>
      <c r="L12" s="108"/>
      <c r="M12" s="109">
        <f t="shared" si="0"/>
        <v>0.3833333333333333</v>
      </c>
      <c r="N12" s="109">
        <f t="shared" si="1"/>
        <v>76.666666666666657</v>
      </c>
    </row>
    <row r="13" spans="1:14" s="110" customFormat="1" ht="15.75" thickBot="1" x14ac:dyDescent="0.3">
      <c r="A13" s="117"/>
      <c r="B13" s="103">
        <v>11</v>
      </c>
      <c r="C13" s="104" t="s">
        <v>17</v>
      </c>
      <c r="D13" s="105" t="s">
        <v>213</v>
      </c>
      <c r="E13" s="106">
        <v>150</v>
      </c>
      <c r="F13" s="107">
        <v>0.42</v>
      </c>
      <c r="G13" s="107"/>
      <c r="H13" s="107"/>
      <c r="I13" s="107">
        <v>0.32</v>
      </c>
      <c r="J13" s="107">
        <v>0.4</v>
      </c>
      <c r="K13" s="107"/>
      <c r="L13" s="108"/>
      <c r="M13" s="109">
        <f t="shared" si="0"/>
        <v>0.38000000000000006</v>
      </c>
      <c r="N13" s="109">
        <f t="shared" si="1"/>
        <v>57.000000000000007</v>
      </c>
    </row>
    <row r="14" spans="1:14" ht="15.75" thickBot="1" x14ac:dyDescent="0.3">
      <c r="A14" s="117"/>
      <c r="B14" s="38">
        <v>12</v>
      </c>
      <c r="C14" s="13" t="s">
        <v>18</v>
      </c>
      <c r="D14" s="62" t="s">
        <v>213</v>
      </c>
      <c r="E14" s="22">
        <v>5</v>
      </c>
      <c r="F14" s="25">
        <v>25</v>
      </c>
      <c r="G14" s="25"/>
      <c r="H14" s="25">
        <v>13.04</v>
      </c>
      <c r="I14" s="25">
        <v>21.47</v>
      </c>
      <c r="J14" s="25"/>
      <c r="K14" s="25"/>
      <c r="L14" s="37"/>
      <c r="M14" s="61">
        <f t="shared" si="0"/>
        <v>19.836666666666666</v>
      </c>
      <c r="N14" s="61">
        <f t="shared" si="1"/>
        <v>99.183333333333337</v>
      </c>
    </row>
    <row r="15" spans="1:14" s="110" customFormat="1" ht="15.75" thickBot="1" x14ac:dyDescent="0.3">
      <c r="A15" s="117"/>
      <c r="B15" s="103">
        <v>13</v>
      </c>
      <c r="C15" s="104" t="s">
        <v>19</v>
      </c>
      <c r="D15" s="105" t="s">
        <v>212</v>
      </c>
      <c r="E15" s="106">
        <v>25</v>
      </c>
      <c r="F15" s="107"/>
      <c r="G15" s="107"/>
      <c r="H15" s="107">
        <v>1.86</v>
      </c>
      <c r="I15" s="107">
        <v>2.2440000000000002</v>
      </c>
      <c r="J15" s="107">
        <v>1.47</v>
      </c>
      <c r="K15" s="107"/>
      <c r="L15" s="108"/>
      <c r="M15" s="109">
        <f t="shared" si="0"/>
        <v>1.8579999999999999</v>
      </c>
      <c r="N15" s="109">
        <f t="shared" si="1"/>
        <v>46.449999999999996</v>
      </c>
    </row>
    <row r="16" spans="1:14" s="110" customFormat="1" ht="15.75" thickBot="1" x14ac:dyDescent="0.3">
      <c r="A16" s="117"/>
      <c r="B16" s="103">
        <v>14</v>
      </c>
      <c r="C16" s="104" t="s">
        <v>20</v>
      </c>
      <c r="D16" s="111" t="s">
        <v>212</v>
      </c>
      <c r="E16" s="106">
        <v>25</v>
      </c>
      <c r="F16" s="107"/>
      <c r="G16" s="107"/>
      <c r="H16" s="107">
        <v>2.4300000000000002</v>
      </c>
      <c r="I16" s="107">
        <v>1.95</v>
      </c>
      <c r="J16" s="107">
        <v>1.81</v>
      </c>
      <c r="K16" s="107"/>
      <c r="L16" s="108"/>
      <c r="M16" s="109">
        <f t="shared" si="0"/>
        <v>2.063333333333333</v>
      </c>
      <c r="N16" s="109">
        <f t="shared" si="1"/>
        <v>51.583333333333329</v>
      </c>
    </row>
    <row r="17" spans="1:14" s="110" customFormat="1" ht="15.75" thickBot="1" x14ac:dyDescent="0.3">
      <c r="A17" s="117"/>
      <c r="B17" s="103">
        <v>15</v>
      </c>
      <c r="C17" s="104" t="s">
        <v>21</v>
      </c>
      <c r="D17" s="105" t="s">
        <v>212</v>
      </c>
      <c r="E17" s="106">
        <v>25</v>
      </c>
      <c r="F17" s="107"/>
      <c r="G17" s="107"/>
      <c r="H17" s="107">
        <v>3.28</v>
      </c>
      <c r="I17" s="107">
        <v>2.02</v>
      </c>
      <c r="J17" s="107">
        <v>2.0499999999999998</v>
      </c>
      <c r="K17" s="107"/>
      <c r="L17" s="108"/>
      <c r="M17" s="109">
        <f t="shared" si="0"/>
        <v>2.4499999999999997</v>
      </c>
      <c r="N17" s="109">
        <f t="shared" si="1"/>
        <v>61.249999999999993</v>
      </c>
    </row>
    <row r="18" spans="1:14" ht="26.25" thickBot="1" x14ac:dyDescent="0.3">
      <c r="A18" s="117"/>
      <c r="B18" s="38">
        <v>16</v>
      </c>
      <c r="C18" s="13" t="s">
        <v>22</v>
      </c>
      <c r="D18" s="62" t="s">
        <v>212</v>
      </c>
      <c r="E18" s="22">
        <v>3</v>
      </c>
      <c r="F18" s="25">
        <v>189.3</v>
      </c>
      <c r="G18" s="25"/>
      <c r="H18" s="25"/>
      <c r="I18" s="25">
        <v>124.55</v>
      </c>
      <c r="J18" s="25">
        <v>128.9</v>
      </c>
      <c r="K18" s="25"/>
      <c r="L18" s="37"/>
      <c r="M18" s="61">
        <f t="shared" si="0"/>
        <v>147.58333333333334</v>
      </c>
      <c r="N18" s="61">
        <f t="shared" si="1"/>
        <v>442.75</v>
      </c>
    </row>
    <row r="19" spans="1:14" ht="15.75" thickBot="1" x14ac:dyDescent="0.3">
      <c r="A19" s="117"/>
      <c r="B19" s="38">
        <v>17</v>
      </c>
      <c r="C19" s="13" t="s">
        <v>23</v>
      </c>
      <c r="D19" s="59" t="s">
        <v>213</v>
      </c>
      <c r="E19" s="22">
        <v>30</v>
      </c>
      <c r="F19" s="25">
        <v>9</v>
      </c>
      <c r="G19" s="25"/>
      <c r="H19" s="25"/>
      <c r="I19" s="25">
        <v>9.9</v>
      </c>
      <c r="J19" s="25">
        <v>9.4</v>
      </c>
      <c r="K19" s="25"/>
      <c r="L19" s="37"/>
      <c r="M19" s="61">
        <f t="shared" si="0"/>
        <v>9.4333333333333318</v>
      </c>
      <c r="N19" s="61">
        <f t="shared" si="1"/>
        <v>282.99999999999994</v>
      </c>
    </row>
    <row r="20" spans="1:14" s="110" customFormat="1" ht="15.75" thickBot="1" x14ac:dyDescent="0.3">
      <c r="A20" s="117"/>
      <c r="B20" s="103">
        <v>18</v>
      </c>
      <c r="C20" s="104" t="s">
        <v>24</v>
      </c>
      <c r="D20" s="111" t="s">
        <v>212</v>
      </c>
      <c r="E20" s="106">
        <v>125</v>
      </c>
      <c r="F20" s="107"/>
      <c r="G20" s="107"/>
      <c r="H20" s="107">
        <v>3.79</v>
      </c>
      <c r="I20" s="107">
        <v>2.91</v>
      </c>
      <c r="J20" s="107">
        <v>3.49</v>
      </c>
      <c r="K20" s="107"/>
      <c r="L20" s="108"/>
      <c r="M20" s="109">
        <f t="shared" si="0"/>
        <v>3.3966666666666669</v>
      </c>
      <c r="N20" s="109">
        <f t="shared" si="1"/>
        <v>424.58333333333337</v>
      </c>
    </row>
    <row r="21" spans="1:14" ht="15.75" thickBot="1" x14ac:dyDescent="0.3">
      <c r="A21" s="117"/>
      <c r="B21" s="38">
        <v>19</v>
      </c>
      <c r="C21" s="13" t="s">
        <v>25</v>
      </c>
      <c r="D21" s="59" t="s">
        <v>212</v>
      </c>
      <c r="E21" s="22">
        <v>50</v>
      </c>
      <c r="F21" s="25">
        <v>14.2</v>
      </c>
      <c r="G21" s="25"/>
      <c r="H21" s="25"/>
      <c r="I21" s="25">
        <v>13.45</v>
      </c>
      <c r="J21" s="25">
        <v>15.53</v>
      </c>
      <c r="K21" s="25"/>
      <c r="L21" s="37"/>
      <c r="M21" s="61">
        <f t="shared" si="0"/>
        <v>14.393333333333333</v>
      </c>
      <c r="N21" s="61">
        <f t="shared" si="1"/>
        <v>719.66666666666663</v>
      </c>
    </row>
    <row r="22" spans="1:14" ht="15.75" thickBot="1" x14ac:dyDescent="0.3">
      <c r="A22" s="117"/>
      <c r="B22" s="38">
        <v>20</v>
      </c>
      <c r="C22" s="13" t="s">
        <v>26</v>
      </c>
      <c r="D22" s="62" t="s">
        <v>212</v>
      </c>
      <c r="E22" s="22">
        <v>50</v>
      </c>
      <c r="F22" s="25">
        <v>3.29</v>
      </c>
      <c r="G22" s="25"/>
      <c r="H22" s="25">
        <v>1.8</v>
      </c>
      <c r="I22" s="25">
        <v>2.27</v>
      </c>
      <c r="J22" s="25"/>
      <c r="K22" s="25"/>
      <c r="L22" s="37"/>
      <c r="M22" s="61">
        <f t="shared" si="0"/>
        <v>2.4533333333333331</v>
      </c>
      <c r="N22" s="61">
        <f t="shared" si="1"/>
        <v>122.66666666666666</v>
      </c>
    </row>
    <row r="23" spans="1:14" ht="26.25" thickBot="1" x14ac:dyDescent="0.3">
      <c r="A23" s="117"/>
      <c r="B23" s="38">
        <v>21</v>
      </c>
      <c r="C23" s="13" t="s">
        <v>27</v>
      </c>
      <c r="D23" s="59" t="s">
        <v>212</v>
      </c>
      <c r="E23" s="22">
        <v>3</v>
      </c>
      <c r="F23" s="25">
        <v>200</v>
      </c>
      <c r="G23" s="25"/>
      <c r="H23" s="25"/>
      <c r="I23" s="25">
        <v>120.24</v>
      </c>
      <c r="J23" s="25">
        <v>128.52000000000001</v>
      </c>
      <c r="K23" s="25"/>
      <c r="L23" s="37"/>
      <c r="M23" s="61">
        <f t="shared" si="0"/>
        <v>149.58666666666667</v>
      </c>
      <c r="N23" s="61">
        <f t="shared" si="1"/>
        <v>448.76</v>
      </c>
    </row>
    <row r="24" spans="1:14" ht="15.75" thickBot="1" x14ac:dyDescent="0.3">
      <c r="A24" s="117"/>
      <c r="B24" s="38">
        <v>22</v>
      </c>
      <c r="C24" s="13" t="s">
        <v>28</v>
      </c>
      <c r="D24" s="62" t="s">
        <v>213</v>
      </c>
      <c r="E24" s="22">
        <v>2</v>
      </c>
      <c r="F24" s="25">
        <v>320</v>
      </c>
      <c r="G24" s="25"/>
      <c r="H24" s="25"/>
      <c r="I24" s="25">
        <v>359.9</v>
      </c>
      <c r="J24" s="25">
        <v>379.9</v>
      </c>
      <c r="K24" s="25"/>
      <c r="L24" s="37"/>
      <c r="M24" s="61">
        <f t="shared" si="0"/>
        <v>353.26666666666665</v>
      </c>
      <c r="N24" s="61">
        <f t="shared" si="1"/>
        <v>706.5333333333333</v>
      </c>
    </row>
    <row r="25" spans="1:14" ht="15.75" thickBot="1" x14ac:dyDescent="0.3">
      <c r="A25" s="117"/>
      <c r="B25" s="38">
        <v>23</v>
      </c>
      <c r="C25" s="13" t="s">
        <v>29</v>
      </c>
      <c r="D25" s="59" t="s">
        <v>213</v>
      </c>
      <c r="E25" s="22">
        <v>2</v>
      </c>
      <c r="F25" s="25">
        <v>300</v>
      </c>
      <c r="G25" s="25"/>
      <c r="H25" s="25">
        <v>161.66</v>
      </c>
      <c r="I25" s="25">
        <v>284.89999999999998</v>
      </c>
      <c r="J25" s="25"/>
      <c r="K25" s="25"/>
      <c r="L25" s="37"/>
      <c r="M25" s="61">
        <f t="shared" si="0"/>
        <v>248.85333333333332</v>
      </c>
      <c r="N25" s="61">
        <f t="shared" si="1"/>
        <v>497.70666666666665</v>
      </c>
    </row>
    <row r="26" spans="1:14" ht="15.75" thickBot="1" x14ac:dyDescent="0.3">
      <c r="A26" s="117"/>
      <c r="B26" s="38">
        <v>24</v>
      </c>
      <c r="C26" s="13" t="s">
        <v>30</v>
      </c>
      <c r="D26" s="62" t="s">
        <v>212</v>
      </c>
      <c r="E26" s="22">
        <v>2</v>
      </c>
      <c r="F26" s="25">
        <v>150</v>
      </c>
      <c r="G26" s="25"/>
      <c r="H26" s="25">
        <v>113.16</v>
      </c>
      <c r="I26" s="25">
        <v>147.05000000000001</v>
      </c>
      <c r="J26" s="25"/>
      <c r="K26" s="25"/>
      <c r="L26" s="37"/>
      <c r="M26" s="61">
        <f t="shared" si="0"/>
        <v>136.73666666666665</v>
      </c>
      <c r="N26" s="61">
        <f t="shared" si="1"/>
        <v>273.4733333333333</v>
      </c>
    </row>
    <row r="27" spans="1:14" ht="15.75" thickBot="1" x14ac:dyDescent="0.3">
      <c r="A27" s="117"/>
      <c r="B27" s="38">
        <v>25</v>
      </c>
      <c r="C27" s="13" t="s">
        <v>31</v>
      </c>
      <c r="D27" s="59" t="s">
        <v>212</v>
      </c>
      <c r="E27" s="22">
        <v>5</v>
      </c>
      <c r="F27" s="25">
        <v>10</v>
      </c>
      <c r="G27" s="25"/>
      <c r="H27" s="25"/>
      <c r="I27" s="25">
        <v>11.9</v>
      </c>
      <c r="J27" s="25">
        <v>10.49</v>
      </c>
      <c r="K27" s="25"/>
      <c r="L27" s="37"/>
      <c r="M27" s="61">
        <f t="shared" si="0"/>
        <v>10.796666666666667</v>
      </c>
      <c r="N27" s="61">
        <f t="shared" si="1"/>
        <v>53.983333333333334</v>
      </c>
    </row>
    <row r="28" spans="1:14" ht="15.75" thickBot="1" x14ac:dyDescent="0.3">
      <c r="A28" s="117"/>
      <c r="B28" s="38">
        <v>26</v>
      </c>
      <c r="C28" s="13" t="s">
        <v>32</v>
      </c>
      <c r="D28" s="62" t="s">
        <v>212</v>
      </c>
      <c r="E28" s="22">
        <v>5</v>
      </c>
      <c r="F28" s="25">
        <v>12</v>
      </c>
      <c r="G28" s="25"/>
      <c r="H28" s="25"/>
      <c r="I28" s="25">
        <v>14.35</v>
      </c>
      <c r="J28" s="25">
        <v>11.07</v>
      </c>
      <c r="K28" s="25"/>
      <c r="L28" s="37"/>
      <c r="M28" s="61">
        <f t="shared" si="0"/>
        <v>12.473333333333334</v>
      </c>
      <c r="N28" s="61">
        <f t="shared" si="1"/>
        <v>62.366666666666674</v>
      </c>
    </row>
    <row r="29" spans="1:14" ht="15.75" thickBot="1" x14ac:dyDescent="0.3">
      <c r="A29" s="117"/>
      <c r="B29" s="38">
        <v>27</v>
      </c>
      <c r="C29" s="13" t="s">
        <v>33</v>
      </c>
      <c r="D29" s="59" t="s">
        <v>212</v>
      </c>
      <c r="E29" s="22">
        <v>5</v>
      </c>
      <c r="F29" s="25">
        <v>12.8</v>
      </c>
      <c r="G29" s="25"/>
      <c r="H29" s="25"/>
      <c r="I29" s="25" t="s">
        <v>266</v>
      </c>
      <c r="J29" s="25">
        <v>12.93</v>
      </c>
      <c r="K29" s="25"/>
      <c r="L29" s="37"/>
      <c r="M29" s="61">
        <f t="shared" si="0"/>
        <v>12.865</v>
      </c>
      <c r="N29" s="61">
        <f t="shared" si="1"/>
        <v>64.325000000000003</v>
      </c>
    </row>
    <row r="30" spans="1:14" ht="15.75" thickBot="1" x14ac:dyDescent="0.3">
      <c r="A30" s="117"/>
      <c r="B30" s="38">
        <v>28</v>
      </c>
      <c r="C30" s="13" t="s">
        <v>34</v>
      </c>
      <c r="D30" s="62" t="s">
        <v>212</v>
      </c>
      <c r="E30" s="22">
        <v>5</v>
      </c>
      <c r="F30" s="25">
        <v>13</v>
      </c>
      <c r="G30" s="25"/>
      <c r="H30" s="25"/>
      <c r="I30" s="25">
        <v>11.59</v>
      </c>
      <c r="J30" s="25">
        <v>12.02</v>
      </c>
      <c r="K30" s="25"/>
      <c r="L30" s="37"/>
      <c r="M30" s="61">
        <f t="shared" si="0"/>
        <v>12.203333333333333</v>
      </c>
      <c r="N30" s="61">
        <f t="shared" si="1"/>
        <v>61.016666666666666</v>
      </c>
    </row>
    <row r="31" spans="1:14" ht="15.75" thickBot="1" x14ac:dyDescent="0.3">
      <c r="A31" s="117"/>
      <c r="B31" s="38">
        <v>29</v>
      </c>
      <c r="C31" s="13" t="s">
        <v>35</v>
      </c>
      <c r="D31" s="59" t="s">
        <v>212</v>
      </c>
      <c r="E31" s="22">
        <v>5</v>
      </c>
      <c r="F31" s="25">
        <v>14</v>
      </c>
      <c r="G31" s="25"/>
      <c r="H31" s="25">
        <v>11.54</v>
      </c>
      <c r="I31" s="25">
        <v>16.100000000000001</v>
      </c>
      <c r="J31" s="25"/>
      <c r="K31" s="25"/>
      <c r="L31" s="37"/>
      <c r="M31" s="61">
        <f t="shared" si="0"/>
        <v>13.88</v>
      </c>
      <c r="N31" s="61">
        <f t="shared" si="1"/>
        <v>69.400000000000006</v>
      </c>
    </row>
    <row r="32" spans="1:14" ht="15.75" thickBot="1" x14ac:dyDescent="0.3">
      <c r="A32" s="117"/>
      <c r="B32" s="38">
        <v>30</v>
      </c>
      <c r="C32" s="13" t="s">
        <v>36</v>
      </c>
      <c r="D32" s="62" t="s">
        <v>212</v>
      </c>
      <c r="E32" s="22">
        <v>5</v>
      </c>
      <c r="F32" s="25">
        <v>15.6</v>
      </c>
      <c r="G32" s="25"/>
      <c r="H32" s="25"/>
      <c r="I32" s="25">
        <v>16.149999999999999</v>
      </c>
      <c r="J32" s="25">
        <v>16.29</v>
      </c>
      <c r="K32" s="25"/>
      <c r="L32" s="37"/>
      <c r="M32" s="61">
        <f t="shared" si="0"/>
        <v>16.013333333333332</v>
      </c>
      <c r="N32" s="61">
        <f t="shared" si="1"/>
        <v>80.066666666666663</v>
      </c>
    </row>
    <row r="33" spans="1:14" ht="15.75" thickBot="1" x14ac:dyDescent="0.3">
      <c r="A33" s="117"/>
      <c r="B33" s="38">
        <v>31</v>
      </c>
      <c r="C33" s="13" t="s">
        <v>37</v>
      </c>
      <c r="D33" s="59" t="s">
        <v>212</v>
      </c>
      <c r="E33" s="22">
        <v>5</v>
      </c>
      <c r="F33" s="25">
        <v>15.9</v>
      </c>
      <c r="G33" s="25"/>
      <c r="H33" s="25"/>
      <c r="I33" s="25">
        <v>17.05</v>
      </c>
      <c r="J33" s="25">
        <v>16.600000000000001</v>
      </c>
      <c r="K33" s="25"/>
      <c r="L33" s="37"/>
      <c r="M33" s="61">
        <f t="shared" si="0"/>
        <v>16.516666666666669</v>
      </c>
      <c r="N33" s="61">
        <f t="shared" si="1"/>
        <v>82.583333333333343</v>
      </c>
    </row>
    <row r="34" spans="1:14" ht="15.75" thickBot="1" x14ac:dyDescent="0.3">
      <c r="A34" s="117"/>
      <c r="B34" s="38">
        <v>32</v>
      </c>
      <c r="C34" s="13" t="s">
        <v>38</v>
      </c>
      <c r="D34" s="62" t="s">
        <v>212</v>
      </c>
      <c r="E34" s="22">
        <v>5</v>
      </c>
      <c r="F34" s="25">
        <v>18</v>
      </c>
      <c r="G34" s="25"/>
      <c r="H34" s="25"/>
      <c r="I34" s="25">
        <v>18.7</v>
      </c>
      <c r="J34" s="25">
        <v>15.99</v>
      </c>
      <c r="K34" s="25"/>
      <c r="L34" s="37"/>
      <c r="M34" s="61">
        <f t="shared" si="0"/>
        <v>17.563333333333336</v>
      </c>
      <c r="N34" s="61">
        <f t="shared" si="1"/>
        <v>87.816666666666677</v>
      </c>
    </row>
    <row r="35" spans="1:14" ht="15.75" thickBot="1" x14ac:dyDescent="0.3">
      <c r="A35" s="117"/>
      <c r="B35" s="38">
        <v>33</v>
      </c>
      <c r="C35" s="13" t="s">
        <v>39</v>
      </c>
      <c r="D35" s="59" t="s">
        <v>212</v>
      </c>
      <c r="E35" s="22">
        <v>5</v>
      </c>
      <c r="F35" s="25">
        <v>18</v>
      </c>
      <c r="G35" s="25"/>
      <c r="H35" s="25"/>
      <c r="I35" s="25">
        <v>20.9</v>
      </c>
      <c r="J35" s="25">
        <v>20.66</v>
      </c>
      <c r="K35" s="25"/>
      <c r="L35" s="37"/>
      <c r="M35" s="61">
        <f t="shared" ref="M35:M65" si="2">AVERAGE(F35:L35)</f>
        <v>19.853333333333335</v>
      </c>
      <c r="N35" s="61">
        <f t="shared" ref="N35:N65" si="3">M35*E35</f>
        <v>99.26666666666668</v>
      </c>
    </row>
    <row r="36" spans="1:14" ht="15.75" thickBot="1" x14ac:dyDescent="0.3">
      <c r="A36" s="117"/>
      <c r="B36" s="38">
        <v>34</v>
      </c>
      <c r="C36" s="13" t="s">
        <v>40</v>
      </c>
      <c r="D36" s="62" t="s">
        <v>212</v>
      </c>
      <c r="E36" s="22">
        <v>5</v>
      </c>
      <c r="F36" s="25">
        <v>19</v>
      </c>
      <c r="G36" s="25"/>
      <c r="H36" s="25"/>
      <c r="I36" s="25">
        <v>21.26</v>
      </c>
      <c r="J36" s="25">
        <v>22.99</v>
      </c>
      <c r="K36" s="25"/>
      <c r="L36" s="37"/>
      <c r="M36" s="61">
        <f t="shared" si="2"/>
        <v>21.083333333333332</v>
      </c>
      <c r="N36" s="61">
        <f t="shared" si="3"/>
        <v>105.41666666666666</v>
      </c>
    </row>
    <row r="37" spans="1:14" ht="15.75" thickBot="1" x14ac:dyDescent="0.3">
      <c r="A37" s="117"/>
      <c r="B37" s="38">
        <v>35</v>
      </c>
      <c r="C37" s="13" t="s">
        <v>41</v>
      </c>
      <c r="D37" s="59" t="s">
        <v>212</v>
      </c>
      <c r="E37" s="22">
        <v>5</v>
      </c>
      <c r="F37" s="25">
        <v>19</v>
      </c>
      <c r="G37" s="25"/>
      <c r="H37" s="25"/>
      <c r="I37" s="25">
        <v>19.13</v>
      </c>
      <c r="J37" s="25">
        <v>19.63</v>
      </c>
      <c r="K37" s="25"/>
      <c r="L37" s="37"/>
      <c r="M37" s="61">
        <f t="shared" si="2"/>
        <v>19.25333333333333</v>
      </c>
      <c r="N37" s="61">
        <f t="shared" si="3"/>
        <v>96.266666666666652</v>
      </c>
    </row>
    <row r="38" spans="1:14" ht="15.75" thickBot="1" x14ac:dyDescent="0.3">
      <c r="A38" s="117"/>
      <c r="B38" s="38">
        <v>36</v>
      </c>
      <c r="C38" s="13" t="s">
        <v>42</v>
      </c>
      <c r="D38" s="62" t="s">
        <v>212</v>
      </c>
      <c r="E38" s="22">
        <v>5</v>
      </c>
      <c r="F38" s="25">
        <v>22</v>
      </c>
      <c r="G38" s="25"/>
      <c r="H38" s="25"/>
      <c r="I38" s="25">
        <v>24.23</v>
      </c>
      <c r="J38" s="25">
        <v>22.3</v>
      </c>
      <c r="K38" s="25"/>
      <c r="L38" s="37"/>
      <c r="M38" s="61">
        <f t="shared" si="2"/>
        <v>22.843333333333334</v>
      </c>
      <c r="N38" s="61">
        <f t="shared" si="3"/>
        <v>114.21666666666667</v>
      </c>
    </row>
    <row r="39" spans="1:14" ht="15.75" thickBot="1" x14ac:dyDescent="0.3">
      <c r="A39" s="117"/>
      <c r="B39" s="38">
        <v>37</v>
      </c>
      <c r="C39" s="13" t="s">
        <v>43</v>
      </c>
      <c r="D39" s="59" t="s">
        <v>212</v>
      </c>
      <c r="E39" s="22">
        <v>5</v>
      </c>
      <c r="F39" s="25">
        <v>25</v>
      </c>
      <c r="G39" s="25"/>
      <c r="H39" s="25"/>
      <c r="I39" s="25">
        <v>28.8</v>
      </c>
      <c r="J39" s="25">
        <v>26.76</v>
      </c>
      <c r="K39" s="25"/>
      <c r="L39" s="37"/>
      <c r="M39" s="61">
        <f t="shared" si="2"/>
        <v>26.853333333333335</v>
      </c>
      <c r="N39" s="61">
        <f t="shared" si="3"/>
        <v>134.26666666666668</v>
      </c>
    </row>
    <row r="40" spans="1:14" ht="15.75" thickBot="1" x14ac:dyDescent="0.3">
      <c r="A40" s="117"/>
      <c r="B40" s="38">
        <v>38</v>
      </c>
      <c r="C40" s="13" t="s">
        <v>44</v>
      </c>
      <c r="D40" s="62" t="s">
        <v>212</v>
      </c>
      <c r="E40" s="22">
        <v>5</v>
      </c>
      <c r="F40" s="25">
        <v>25.2</v>
      </c>
      <c r="G40" s="25"/>
      <c r="H40" s="25"/>
      <c r="I40" s="25">
        <v>26.08</v>
      </c>
      <c r="J40" s="25">
        <v>23</v>
      </c>
      <c r="K40" s="25"/>
      <c r="L40" s="37"/>
      <c r="M40" s="61">
        <f t="shared" si="2"/>
        <v>24.76</v>
      </c>
      <c r="N40" s="61">
        <f t="shared" si="3"/>
        <v>123.80000000000001</v>
      </c>
    </row>
    <row r="41" spans="1:14" ht="15.75" thickBot="1" x14ac:dyDescent="0.3">
      <c r="A41" s="117"/>
      <c r="B41" s="38">
        <v>39</v>
      </c>
      <c r="C41" s="13" t="s">
        <v>45</v>
      </c>
      <c r="D41" s="59" t="s">
        <v>212</v>
      </c>
      <c r="E41" s="22">
        <v>5</v>
      </c>
      <c r="F41" s="25">
        <v>22</v>
      </c>
      <c r="G41" s="25"/>
      <c r="H41" s="25"/>
      <c r="I41" s="25">
        <v>32.200000000000003</v>
      </c>
      <c r="J41" s="25">
        <v>30.59</v>
      </c>
      <c r="K41" s="25"/>
      <c r="L41" s="37"/>
      <c r="M41" s="61">
        <f t="shared" si="2"/>
        <v>28.263333333333335</v>
      </c>
      <c r="N41" s="61">
        <f t="shared" si="3"/>
        <v>141.31666666666666</v>
      </c>
    </row>
    <row r="42" spans="1:14" ht="15.75" thickBot="1" x14ac:dyDescent="0.3">
      <c r="A42" s="117"/>
      <c r="B42" s="38">
        <v>40</v>
      </c>
      <c r="C42" s="13" t="s">
        <v>46</v>
      </c>
      <c r="D42" s="62" t="s">
        <v>212</v>
      </c>
      <c r="E42" s="22">
        <v>5</v>
      </c>
      <c r="F42" s="25">
        <v>26</v>
      </c>
      <c r="G42" s="25"/>
      <c r="H42" s="25"/>
      <c r="I42" s="25">
        <v>39.61</v>
      </c>
      <c r="J42" s="25">
        <v>31.15</v>
      </c>
      <c r="K42" s="25"/>
      <c r="L42" s="37"/>
      <c r="M42" s="61">
        <f t="shared" si="2"/>
        <v>32.25333333333333</v>
      </c>
      <c r="N42" s="61">
        <f t="shared" si="3"/>
        <v>161.26666666666665</v>
      </c>
    </row>
    <row r="43" spans="1:14" ht="15.75" thickBot="1" x14ac:dyDescent="0.3">
      <c r="A43" s="117"/>
      <c r="B43" s="38">
        <v>41</v>
      </c>
      <c r="C43" s="13" t="s">
        <v>47</v>
      </c>
      <c r="D43" s="59" t="s">
        <v>212</v>
      </c>
      <c r="E43" s="22">
        <v>5</v>
      </c>
      <c r="F43" s="25">
        <v>32</v>
      </c>
      <c r="G43" s="25"/>
      <c r="H43" s="25"/>
      <c r="I43" s="25">
        <v>35.72</v>
      </c>
      <c r="J43" s="25">
        <v>34.21</v>
      </c>
      <c r="K43" s="25"/>
      <c r="L43" s="37"/>
      <c r="M43" s="61">
        <f t="shared" si="2"/>
        <v>33.976666666666667</v>
      </c>
      <c r="N43" s="61">
        <f t="shared" si="3"/>
        <v>169.88333333333333</v>
      </c>
    </row>
    <row r="44" spans="1:14" ht="15.75" thickBot="1" x14ac:dyDescent="0.3">
      <c r="A44" s="117"/>
      <c r="B44" s="38">
        <v>42</v>
      </c>
      <c r="C44" s="13" t="s">
        <v>48</v>
      </c>
      <c r="D44" s="62" t="s">
        <v>212</v>
      </c>
      <c r="E44" s="22">
        <v>5</v>
      </c>
      <c r="F44" s="25">
        <v>35</v>
      </c>
      <c r="G44" s="25"/>
      <c r="H44" s="25"/>
      <c r="I44" s="25">
        <v>47.2</v>
      </c>
      <c r="J44" s="25">
        <v>40.53</v>
      </c>
      <c r="K44" s="25"/>
      <c r="L44" s="37"/>
      <c r="M44" s="61">
        <f t="shared" si="2"/>
        <v>40.910000000000004</v>
      </c>
      <c r="N44" s="61">
        <f t="shared" si="3"/>
        <v>204.55</v>
      </c>
    </row>
    <row r="45" spans="1:14" ht="15.75" thickBot="1" x14ac:dyDescent="0.3">
      <c r="A45" s="117"/>
      <c r="B45" s="38">
        <v>43</v>
      </c>
      <c r="C45" s="13" t="s">
        <v>49</v>
      </c>
      <c r="D45" s="59" t="s">
        <v>212</v>
      </c>
      <c r="E45" s="22">
        <v>5</v>
      </c>
      <c r="F45" s="25">
        <v>36.799999999999997</v>
      </c>
      <c r="G45" s="25"/>
      <c r="H45" s="25"/>
      <c r="I45" s="25">
        <v>59</v>
      </c>
      <c r="J45" s="25">
        <v>37.9</v>
      </c>
      <c r="K45" s="25"/>
      <c r="L45" s="37"/>
      <c r="M45" s="61">
        <f t="shared" si="2"/>
        <v>44.566666666666663</v>
      </c>
      <c r="N45" s="61">
        <f t="shared" si="3"/>
        <v>222.83333333333331</v>
      </c>
    </row>
    <row r="46" spans="1:14" ht="15.75" thickBot="1" x14ac:dyDescent="0.3">
      <c r="A46" s="117"/>
      <c r="B46" s="38">
        <v>44</v>
      </c>
      <c r="C46" s="13" t="s">
        <v>50</v>
      </c>
      <c r="D46" s="62" t="s">
        <v>212</v>
      </c>
      <c r="E46" s="22">
        <v>1</v>
      </c>
      <c r="F46" s="25">
        <v>60</v>
      </c>
      <c r="G46" s="25"/>
      <c r="H46" s="25"/>
      <c r="I46" s="25">
        <v>64.11</v>
      </c>
      <c r="J46" s="25">
        <v>66.510000000000005</v>
      </c>
      <c r="K46" s="25"/>
      <c r="L46" s="37"/>
      <c r="M46" s="61">
        <f t="shared" si="2"/>
        <v>63.54</v>
      </c>
      <c r="N46" s="61">
        <f t="shared" si="3"/>
        <v>63.54</v>
      </c>
    </row>
    <row r="47" spans="1:14" ht="15.75" thickBot="1" x14ac:dyDescent="0.3">
      <c r="A47" s="117"/>
      <c r="B47" s="38">
        <v>45</v>
      </c>
      <c r="C47" s="13" t="s">
        <v>51</v>
      </c>
      <c r="D47" s="59" t="s">
        <v>212</v>
      </c>
      <c r="E47" s="22">
        <v>1</v>
      </c>
      <c r="F47" s="25">
        <v>73</v>
      </c>
      <c r="G47" s="25"/>
      <c r="H47" s="25"/>
      <c r="I47" s="25">
        <v>66.5</v>
      </c>
      <c r="J47" s="25">
        <v>71.91</v>
      </c>
      <c r="K47" s="25"/>
      <c r="L47" s="37"/>
      <c r="M47" s="61">
        <f t="shared" si="2"/>
        <v>70.47</v>
      </c>
      <c r="N47" s="61">
        <f t="shared" si="3"/>
        <v>70.47</v>
      </c>
    </row>
    <row r="48" spans="1:14" ht="39" customHeight="1" thickBot="1" x14ac:dyDescent="0.3">
      <c r="A48" s="117"/>
      <c r="B48" s="38">
        <v>46</v>
      </c>
      <c r="C48" s="22" t="s">
        <v>52</v>
      </c>
      <c r="D48" s="22" t="s">
        <v>214</v>
      </c>
      <c r="E48" s="22">
        <v>2</v>
      </c>
      <c r="F48" s="25">
        <v>154</v>
      </c>
      <c r="G48" s="25"/>
      <c r="H48" s="25"/>
      <c r="I48" s="25">
        <v>135.99</v>
      </c>
      <c r="J48" s="25">
        <v>132.91</v>
      </c>
      <c r="K48" s="25"/>
      <c r="L48" s="37"/>
      <c r="M48" s="61">
        <f t="shared" si="2"/>
        <v>140.96666666666667</v>
      </c>
      <c r="N48" s="61">
        <f t="shared" si="3"/>
        <v>281.93333333333334</v>
      </c>
    </row>
    <row r="49" spans="1:14" ht="86.25" customHeight="1" thickBot="1" x14ac:dyDescent="0.3">
      <c r="A49" s="117"/>
      <c r="B49" s="38">
        <v>47</v>
      </c>
      <c r="C49" s="22" t="s">
        <v>53</v>
      </c>
      <c r="D49" s="22" t="s">
        <v>212</v>
      </c>
      <c r="E49" s="22">
        <v>3</v>
      </c>
      <c r="F49" s="25">
        <v>8</v>
      </c>
      <c r="G49" s="25"/>
      <c r="H49" s="25"/>
      <c r="I49" s="25">
        <v>11.21</v>
      </c>
      <c r="J49" s="25">
        <v>10.62</v>
      </c>
      <c r="K49" s="25"/>
      <c r="L49" s="37"/>
      <c r="M49" s="61">
        <f t="shared" si="2"/>
        <v>9.9433333333333334</v>
      </c>
      <c r="N49" s="61">
        <f t="shared" si="3"/>
        <v>29.83</v>
      </c>
    </row>
    <row r="50" spans="1:14" ht="15.75" thickBot="1" x14ac:dyDescent="0.3">
      <c r="A50" s="117"/>
      <c r="B50" s="38">
        <v>48</v>
      </c>
      <c r="C50" s="22" t="s">
        <v>54</v>
      </c>
      <c r="D50" s="22" t="s">
        <v>212</v>
      </c>
      <c r="E50" s="22">
        <v>5</v>
      </c>
      <c r="F50" s="25">
        <v>14</v>
      </c>
      <c r="G50" s="25"/>
      <c r="H50" s="25"/>
      <c r="I50" s="25">
        <v>8.6300000000000008</v>
      </c>
      <c r="J50" s="25">
        <v>12.9</v>
      </c>
      <c r="K50" s="25"/>
      <c r="L50" s="37"/>
      <c r="M50" s="61">
        <f t="shared" si="2"/>
        <v>11.843333333333334</v>
      </c>
      <c r="N50" s="61">
        <f t="shared" si="3"/>
        <v>59.216666666666669</v>
      </c>
    </row>
    <row r="51" spans="1:14" ht="166.5" customHeight="1" thickBot="1" x14ac:dyDescent="0.3">
      <c r="A51" s="117"/>
      <c r="B51" s="38">
        <v>49</v>
      </c>
      <c r="C51" s="22" t="s">
        <v>55</v>
      </c>
      <c r="D51" s="22" t="s">
        <v>214</v>
      </c>
      <c r="E51" s="22">
        <v>5</v>
      </c>
      <c r="F51" s="25">
        <v>54</v>
      </c>
      <c r="G51" s="25"/>
      <c r="H51" s="25"/>
      <c r="I51" s="25">
        <v>66.62</v>
      </c>
      <c r="J51" s="25">
        <v>48.1</v>
      </c>
      <c r="K51" s="25"/>
      <c r="L51" s="37"/>
      <c r="M51" s="61">
        <f t="shared" si="2"/>
        <v>56.24</v>
      </c>
      <c r="N51" s="61">
        <f t="shared" si="3"/>
        <v>281.2</v>
      </c>
    </row>
    <row r="52" spans="1:14" ht="39.75" customHeight="1" thickBot="1" x14ac:dyDescent="0.3">
      <c r="A52" s="117"/>
      <c r="B52" s="38">
        <v>50</v>
      </c>
      <c r="C52" s="22" t="s">
        <v>56</v>
      </c>
      <c r="D52" s="22" t="s">
        <v>212</v>
      </c>
      <c r="E52" s="22">
        <v>5</v>
      </c>
      <c r="F52" s="25">
        <v>15</v>
      </c>
      <c r="G52" s="25"/>
      <c r="H52" s="25"/>
      <c r="I52" s="25" t="s">
        <v>267</v>
      </c>
      <c r="J52" s="25">
        <v>19</v>
      </c>
      <c r="K52" s="25"/>
      <c r="L52" s="37"/>
      <c r="M52" s="61">
        <f t="shared" si="2"/>
        <v>17</v>
      </c>
      <c r="N52" s="61">
        <f t="shared" si="3"/>
        <v>85</v>
      </c>
    </row>
    <row r="53" spans="1:14" ht="26.25" thickBot="1" x14ac:dyDescent="0.3">
      <c r="A53" s="117"/>
      <c r="B53" s="38">
        <v>51</v>
      </c>
      <c r="C53" s="22" t="s">
        <v>57</v>
      </c>
      <c r="D53" s="22" t="s">
        <v>212</v>
      </c>
      <c r="E53" s="22">
        <v>8</v>
      </c>
      <c r="F53" s="25">
        <v>10</v>
      </c>
      <c r="G53" s="25"/>
      <c r="H53" s="25">
        <v>5.8</v>
      </c>
      <c r="I53" s="25">
        <v>9.0500000000000007</v>
      </c>
      <c r="J53" s="25"/>
      <c r="K53" s="25"/>
      <c r="L53" s="37"/>
      <c r="M53" s="61">
        <f t="shared" si="2"/>
        <v>8.2833333333333332</v>
      </c>
      <c r="N53" s="61">
        <f t="shared" si="3"/>
        <v>66.266666666666666</v>
      </c>
    </row>
    <row r="54" spans="1:14" ht="26.25" thickBot="1" x14ac:dyDescent="0.3">
      <c r="A54" s="117"/>
      <c r="B54" s="38">
        <v>52</v>
      </c>
      <c r="C54" s="22" t="s">
        <v>58</v>
      </c>
      <c r="D54" s="22" t="s">
        <v>212</v>
      </c>
      <c r="E54" s="22">
        <v>5</v>
      </c>
      <c r="F54" s="25">
        <v>11</v>
      </c>
      <c r="G54" s="25"/>
      <c r="H54" s="25">
        <v>7.35</v>
      </c>
      <c r="I54" s="25">
        <v>16.91</v>
      </c>
      <c r="J54" s="25"/>
      <c r="K54" s="25"/>
      <c r="L54" s="37"/>
      <c r="M54" s="61">
        <f t="shared" si="2"/>
        <v>11.753333333333336</v>
      </c>
      <c r="N54" s="61">
        <f t="shared" si="3"/>
        <v>58.76666666666668</v>
      </c>
    </row>
    <row r="55" spans="1:14" ht="26.25" thickBot="1" x14ac:dyDescent="0.3">
      <c r="A55" s="117"/>
      <c r="B55" s="38">
        <v>53</v>
      </c>
      <c r="C55" s="22" t="s">
        <v>59</v>
      </c>
      <c r="D55" s="22" t="s">
        <v>212</v>
      </c>
      <c r="E55" s="22">
        <v>5</v>
      </c>
      <c r="F55" s="25">
        <v>11</v>
      </c>
      <c r="G55" s="25"/>
      <c r="H55" s="25"/>
      <c r="I55" s="25">
        <v>9.75</v>
      </c>
      <c r="J55" s="25">
        <v>7.26</v>
      </c>
      <c r="K55" s="25"/>
      <c r="L55" s="37"/>
      <c r="M55" s="61">
        <f t="shared" si="2"/>
        <v>9.336666666666666</v>
      </c>
      <c r="N55" s="61">
        <f t="shared" si="3"/>
        <v>46.68333333333333</v>
      </c>
    </row>
    <row r="56" spans="1:14" ht="39.75" customHeight="1" thickBot="1" x14ac:dyDescent="0.3">
      <c r="A56" s="117"/>
      <c r="B56" s="38">
        <v>54</v>
      </c>
      <c r="C56" s="22" t="s">
        <v>60</v>
      </c>
      <c r="D56" s="22" t="s">
        <v>212</v>
      </c>
      <c r="E56" s="22">
        <v>5</v>
      </c>
      <c r="F56" s="25">
        <v>70</v>
      </c>
      <c r="G56" s="25"/>
      <c r="H56" s="25"/>
      <c r="I56" s="25">
        <v>101.55</v>
      </c>
      <c r="J56" s="25">
        <v>82.8</v>
      </c>
      <c r="K56" s="25"/>
      <c r="L56" s="37"/>
      <c r="M56" s="61">
        <f t="shared" si="2"/>
        <v>84.783333333333346</v>
      </c>
      <c r="N56" s="61">
        <f t="shared" si="3"/>
        <v>423.91666666666674</v>
      </c>
    </row>
    <row r="57" spans="1:14" ht="15.75" thickBot="1" x14ac:dyDescent="0.3">
      <c r="A57" s="117"/>
      <c r="B57" s="38">
        <v>55</v>
      </c>
      <c r="C57" s="22" t="s">
        <v>61</v>
      </c>
      <c r="D57" s="22" t="s">
        <v>6</v>
      </c>
      <c r="E57" s="22">
        <v>15</v>
      </c>
      <c r="F57" s="25">
        <v>48</v>
      </c>
      <c r="G57" s="25"/>
      <c r="H57" s="25">
        <v>27.59</v>
      </c>
      <c r="I57" s="25"/>
      <c r="J57" s="25">
        <v>38.799999999999997</v>
      </c>
      <c r="K57" s="25"/>
      <c r="L57" s="37"/>
      <c r="M57" s="61">
        <f t="shared" si="2"/>
        <v>38.130000000000003</v>
      </c>
      <c r="N57" s="61">
        <f t="shared" si="3"/>
        <v>571.95000000000005</v>
      </c>
    </row>
    <row r="58" spans="1:14" ht="23.25" customHeight="1" thickBot="1" x14ac:dyDescent="0.3">
      <c r="A58" s="117"/>
      <c r="B58" s="38">
        <v>56</v>
      </c>
      <c r="C58" s="22" t="s">
        <v>62</v>
      </c>
      <c r="D58" s="22" t="s">
        <v>6</v>
      </c>
      <c r="E58" s="22">
        <v>15</v>
      </c>
      <c r="F58" s="25">
        <v>46</v>
      </c>
      <c r="G58" s="25"/>
      <c r="H58" s="25"/>
      <c r="I58" s="25">
        <v>39.9</v>
      </c>
      <c r="J58" s="25">
        <v>33.340000000000003</v>
      </c>
      <c r="K58" s="25"/>
      <c r="L58" s="37"/>
      <c r="M58" s="61">
        <f t="shared" si="2"/>
        <v>39.74666666666667</v>
      </c>
      <c r="N58" s="61">
        <f t="shared" si="3"/>
        <v>596.20000000000005</v>
      </c>
    </row>
    <row r="59" spans="1:14" ht="30.75" customHeight="1" thickBot="1" x14ac:dyDescent="0.3">
      <c r="A59" s="117"/>
      <c r="B59" s="38">
        <v>57</v>
      </c>
      <c r="C59" s="22" t="s">
        <v>63</v>
      </c>
      <c r="D59" s="22" t="s">
        <v>212</v>
      </c>
      <c r="E59" s="22">
        <v>15</v>
      </c>
      <c r="F59" s="25">
        <v>15</v>
      </c>
      <c r="G59" s="25"/>
      <c r="H59" s="25">
        <v>10.210000000000001</v>
      </c>
      <c r="I59" s="25">
        <v>14.31</v>
      </c>
      <c r="J59" s="25"/>
      <c r="K59" s="25"/>
      <c r="L59" s="37"/>
      <c r="M59" s="61">
        <f t="shared" si="2"/>
        <v>13.173333333333334</v>
      </c>
      <c r="N59" s="61">
        <f t="shared" si="3"/>
        <v>197.6</v>
      </c>
    </row>
    <row r="60" spans="1:14" ht="29.25" customHeight="1" thickBot="1" x14ac:dyDescent="0.3">
      <c r="A60" s="117"/>
      <c r="B60" s="38">
        <v>58</v>
      </c>
      <c r="C60" s="22" t="s">
        <v>64</v>
      </c>
      <c r="D60" s="22" t="s">
        <v>212</v>
      </c>
      <c r="E60" s="22">
        <v>15</v>
      </c>
      <c r="F60" s="25">
        <v>15</v>
      </c>
      <c r="G60" s="25"/>
      <c r="H60" s="25">
        <v>8.7200000000000006</v>
      </c>
      <c r="I60" s="25">
        <v>12.14</v>
      </c>
      <c r="J60" s="25"/>
      <c r="K60" s="25"/>
      <c r="L60" s="37"/>
      <c r="M60" s="61">
        <f t="shared" si="2"/>
        <v>11.953333333333333</v>
      </c>
      <c r="N60" s="61">
        <f t="shared" si="3"/>
        <v>179.3</v>
      </c>
    </row>
    <row r="61" spans="1:14" ht="26.25" thickBot="1" x14ac:dyDescent="0.3">
      <c r="A61" s="117"/>
      <c r="B61" s="38">
        <v>59</v>
      </c>
      <c r="C61" s="22" t="s">
        <v>65</v>
      </c>
      <c r="D61" s="22" t="s">
        <v>212</v>
      </c>
      <c r="E61" s="22">
        <v>3</v>
      </c>
      <c r="F61" s="25">
        <v>400</v>
      </c>
      <c r="G61" s="25"/>
      <c r="H61" s="25">
        <v>461.75</v>
      </c>
      <c r="I61" s="25"/>
      <c r="J61" s="25">
        <v>445.07</v>
      </c>
      <c r="K61" s="25"/>
      <c r="L61" s="37"/>
      <c r="M61" s="61">
        <f t="shared" si="2"/>
        <v>435.60666666666663</v>
      </c>
      <c r="N61" s="61">
        <f t="shared" si="3"/>
        <v>1306.82</v>
      </c>
    </row>
    <row r="62" spans="1:14" ht="39.75" customHeight="1" thickBot="1" x14ac:dyDescent="0.3">
      <c r="A62" s="117"/>
      <c r="B62" s="38">
        <v>60</v>
      </c>
      <c r="C62" s="22" t="s">
        <v>66</v>
      </c>
      <c r="D62" s="22" t="s">
        <v>6</v>
      </c>
      <c r="E62" s="22">
        <v>20</v>
      </c>
      <c r="F62" s="25">
        <v>5.5</v>
      </c>
      <c r="G62" s="25"/>
      <c r="H62" s="25">
        <v>4.1100000000000003</v>
      </c>
      <c r="I62" s="25"/>
      <c r="J62" s="25">
        <v>5.69</v>
      </c>
      <c r="K62" s="25"/>
      <c r="L62" s="37"/>
      <c r="M62" s="61">
        <f t="shared" si="2"/>
        <v>5.1000000000000005</v>
      </c>
      <c r="N62" s="61">
        <f t="shared" si="3"/>
        <v>102.00000000000001</v>
      </c>
    </row>
    <row r="63" spans="1:14" ht="15.75" thickBot="1" x14ac:dyDescent="0.3">
      <c r="A63" s="117"/>
      <c r="B63" s="38">
        <v>61</v>
      </c>
      <c r="C63" s="22" t="s">
        <v>67</v>
      </c>
      <c r="D63" s="22" t="s">
        <v>213</v>
      </c>
      <c r="E63" s="22">
        <v>3</v>
      </c>
      <c r="F63" s="25">
        <v>45</v>
      </c>
      <c r="G63" s="25"/>
      <c r="H63" s="25">
        <v>26.55</v>
      </c>
      <c r="I63" s="25"/>
      <c r="J63" s="25">
        <v>22.9</v>
      </c>
      <c r="K63" s="25"/>
      <c r="L63" s="37"/>
      <c r="M63" s="61">
        <f t="shared" si="2"/>
        <v>31.483333333333331</v>
      </c>
      <c r="N63" s="61">
        <f t="shared" si="3"/>
        <v>94.449999999999989</v>
      </c>
    </row>
    <row r="64" spans="1:14" ht="15.75" thickBot="1" x14ac:dyDescent="0.3">
      <c r="A64" s="117"/>
      <c r="B64" s="38">
        <v>62</v>
      </c>
      <c r="C64" s="22" t="s">
        <v>68</v>
      </c>
      <c r="D64" s="22" t="s">
        <v>212</v>
      </c>
      <c r="E64" s="22">
        <v>1</v>
      </c>
      <c r="F64" s="25">
        <v>99</v>
      </c>
      <c r="G64" s="25"/>
      <c r="H64" s="25">
        <v>86</v>
      </c>
      <c r="I64" s="25">
        <v>87.1</v>
      </c>
      <c r="J64" s="25"/>
      <c r="K64" s="25"/>
      <c r="L64" s="37"/>
      <c r="M64" s="61">
        <f t="shared" si="2"/>
        <v>90.7</v>
      </c>
      <c r="N64" s="61">
        <f t="shared" si="3"/>
        <v>90.7</v>
      </c>
    </row>
    <row r="65" spans="1:14" ht="105.75" customHeight="1" thickBot="1" x14ac:dyDescent="0.3">
      <c r="A65" s="118"/>
      <c r="B65" s="39">
        <v>63</v>
      </c>
      <c r="C65" s="24" t="s">
        <v>69</v>
      </c>
      <c r="D65" s="24" t="s">
        <v>212</v>
      </c>
      <c r="E65" s="24">
        <v>3</v>
      </c>
      <c r="F65" s="25">
        <v>99</v>
      </c>
      <c r="G65" s="25"/>
      <c r="H65" s="25">
        <v>134.26</v>
      </c>
      <c r="I65" s="25"/>
      <c r="J65" s="25">
        <v>89.9</v>
      </c>
      <c r="K65" s="25"/>
      <c r="L65" s="37"/>
      <c r="M65" s="61">
        <f t="shared" si="2"/>
        <v>107.71999999999998</v>
      </c>
      <c r="N65" s="61">
        <f t="shared" si="3"/>
        <v>323.15999999999997</v>
      </c>
    </row>
    <row r="66" spans="1:14" ht="26.25" customHeight="1" thickBot="1" x14ac:dyDescent="0.3">
      <c r="A66" s="119" t="s">
        <v>215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1"/>
      <c r="N66" s="92">
        <f>SUM(N3:N65)</f>
        <v>12642.404999999999</v>
      </c>
    </row>
    <row r="67" spans="1:14" ht="15.75" thickBot="1" x14ac:dyDescent="0.3">
      <c r="A67" s="64"/>
      <c r="B67" s="66"/>
      <c r="C67" s="67"/>
      <c r="D67" s="66"/>
      <c r="E67" s="66"/>
      <c r="F67" s="68"/>
      <c r="G67" s="68"/>
      <c r="H67" s="68"/>
      <c r="I67" s="68"/>
      <c r="J67" s="68"/>
      <c r="K67" s="68"/>
      <c r="L67" s="68"/>
      <c r="M67" s="68"/>
      <c r="N67" s="69"/>
    </row>
    <row r="68" spans="1:14" ht="31.5" customHeight="1" thickBot="1" x14ac:dyDescent="0.3">
      <c r="A68" s="34" t="s">
        <v>1</v>
      </c>
      <c r="B68" s="35" t="s">
        <v>0</v>
      </c>
      <c r="C68" s="36" t="s">
        <v>2</v>
      </c>
      <c r="D68" s="35" t="s">
        <v>251</v>
      </c>
      <c r="E68" s="35" t="s">
        <v>242</v>
      </c>
      <c r="F68" s="35" t="s">
        <v>243</v>
      </c>
      <c r="G68" s="35" t="s">
        <v>253</v>
      </c>
      <c r="H68" s="35" t="s">
        <v>252</v>
      </c>
      <c r="I68" s="35" t="s">
        <v>245</v>
      </c>
      <c r="J68" s="35"/>
      <c r="K68" s="35" t="s">
        <v>250</v>
      </c>
      <c r="L68" s="35" t="s">
        <v>248</v>
      </c>
      <c r="M68" s="35" t="s">
        <v>246</v>
      </c>
      <c r="N68" s="35" t="s">
        <v>247</v>
      </c>
    </row>
    <row r="69" spans="1:14" ht="12.75" customHeight="1" thickBot="1" x14ac:dyDescent="0.3">
      <c r="A69" s="57"/>
      <c r="B69" s="57">
        <v>1</v>
      </c>
      <c r="C69" s="15" t="s">
        <v>70</v>
      </c>
      <c r="D69" s="59" t="s">
        <v>212</v>
      </c>
      <c r="E69" s="70">
        <v>10</v>
      </c>
      <c r="F69" s="25">
        <v>7.2</v>
      </c>
      <c r="G69" s="25"/>
      <c r="H69" s="60"/>
      <c r="I69" s="60">
        <v>7.04</v>
      </c>
      <c r="J69" s="60">
        <v>5.51</v>
      </c>
      <c r="K69" s="60"/>
      <c r="L69" s="37"/>
      <c r="M69" s="65">
        <f t="shared" ref="M69:M82" si="4">AVERAGE(F69:L69)</f>
        <v>6.583333333333333</v>
      </c>
      <c r="N69" s="61">
        <f t="shared" ref="N69:N82" si="5">M69*E69</f>
        <v>65.833333333333329</v>
      </c>
    </row>
    <row r="70" spans="1:14" ht="15.75" thickBot="1" x14ac:dyDescent="0.3">
      <c r="A70" s="21"/>
      <c r="B70" s="38">
        <v>2</v>
      </c>
      <c r="C70" s="22" t="s">
        <v>71</v>
      </c>
      <c r="D70" s="62" t="s">
        <v>212</v>
      </c>
      <c r="E70" s="22">
        <v>5</v>
      </c>
      <c r="F70" s="25">
        <v>7.2</v>
      </c>
      <c r="G70" s="25"/>
      <c r="H70" s="60"/>
      <c r="I70" s="60">
        <v>5.45</v>
      </c>
      <c r="J70" s="60">
        <v>4.57</v>
      </c>
      <c r="K70" s="60"/>
      <c r="L70" s="37"/>
      <c r="M70" s="65">
        <f t="shared" si="4"/>
        <v>5.7399999999999993</v>
      </c>
      <c r="N70" s="61">
        <f t="shared" si="5"/>
        <v>28.699999999999996</v>
      </c>
    </row>
    <row r="71" spans="1:14" ht="15.75" thickBot="1" x14ac:dyDescent="0.3">
      <c r="A71" s="21"/>
      <c r="B71" s="38">
        <v>3</v>
      </c>
      <c r="C71" s="22" t="s">
        <v>72</v>
      </c>
      <c r="D71" s="59" t="s">
        <v>212</v>
      </c>
      <c r="E71" s="22">
        <v>10</v>
      </c>
      <c r="F71" s="25">
        <v>7.6</v>
      </c>
      <c r="G71" s="25"/>
      <c r="H71" s="60">
        <v>3.65</v>
      </c>
      <c r="I71" s="60"/>
      <c r="J71" s="60" t="s">
        <v>257</v>
      </c>
      <c r="K71" s="60"/>
      <c r="L71" s="37"/>
      <c r="M71" s="65">
        <f t="shared" si="4"/>
        <v>5.625</v>
      </c>
      <c r="N71" s="61">
        <f t="shared" si="5"/>
        <v>56.25</v>
      </c>
    </row>
    <row r="72" spans="1:14" ht="15.75" thickBot="1" x14ac:dyDescent="0.3">
      <c r="A72" s="21"/>
      <c r="B72" s="38">
        <v>4</v>
      </c>
      <c r="C72" s="22" t="s">
        <v>73</v>
      </c>
      <c r="D72" s="62" t="s">
        <v>212</v>
      </c>
      <c r="E72" s="22">
        <v>10</v>
      </c>
      <c r="F72" s="25">
        <v>15</v>
      </c>
      <c r="G72" s="25"/>
      <c r="H72" s="60"/>
      <c r="I72" s="60">
        <v>17.489999999999998</v>
      </c>
      <c r="J72" s="60">
        <v>9.9</v>
      </c>
      <c r="K72" s="60"/>
      <c r="L72" s="37"/>
      <c r="M72" s="65">
        <f t="shared" si="4"/>
        <v>14.129999999999997</v>
      </c>
      <c r="N72" s="61">
        <f t="shared" si="5"/>
        <v>141.29999999999998</v>
      </c>
    </row>
    <row r="73" spans="1:14" ht="15.75" thickBot="1" x14ac:dyDescent="0.3">
      <c r="A73" s="21"/>
      <c r="B73" s="38">
        <v>5</v>
      </c>
      <c r="C73" s="22" t="s">
        <v>74</v>
      </c>
      <c r="D73" s="59" t="s">
        <v>212</v>
      </c>
      <c r="E73" s="22">
        <v>5</v>
      </c>
      <c r="F73" s="25">
        <v>22</v>
      </c>
      <c r="G73" s="25"/>
      <c r="H73" s="60"/>
      <c r="I73" s="60">
        <v>20.9</v>
      </c>
      <c r="J73" s="60">
        <v>17.899999999999999</v>
      </c>
      <c r="K73" s="60"/>
      <c r="L73" s="37"/>
      <c r="M73" s="65">
        <f t="shared" si="4"/>
        <v>20.266666666666666</v>
      </c>
      <c r="N73" s="61">
        <f t="shared" si="5"/>
        <v>101.33333333333333</v>
      </c>
    </row>
    <row r="74" spans="1:14" ht="15.75" thickBot="1" x14ac:dyDescent="0.3">
      <c r="A74" s="23"/>
      <c r="B74" s="38">
        <v>6</v>
      </c>
      <c r="C74" s="22" t="s">
        <v>75</v>
      </c>
      <c r="D74" s="62" t="s">
        <v>212</v>
      </c>
      <c r="E74" s="22">
        <v>10</v>
      </c>
      <c r="F74" s="25">
        <v>36</v>
      </c>
      <c r="G74" s="25"/>
      <c r="H74" s="60"/>
      <c r="I74" s="60">
        <v>25.99</v>
      </c>
      <c r="J74" s="60">
        <v>24.9</v>
      </c>
      <c r="K74" s="60"/>
      <c r="L74" s="37"/>
      <c r="M74" s="65">
        <f t="shared" si="4"/>
        <v>28.963333333333328</v>
      </c>
      <c r="N74" s="61">
        <f t="shared" si="5"/>
        <v>289.63333333333327</v>
      </c>
    </row>
    <row r="75" spans="1:14" ht="15.75" thickBot="1" x14ac:dyDescent="0.3">
      <c r="A75" s="23">
        <v>2</v>
      </c>
      <c r="B75" s="38">
        <v>7</v>
      </c>
      <c r="C75" s="22" t="s">
        <v>76</v>
      </c>
      <c r="D75" s="59" t="s">
        <v>212</v>
      </c>
      <c r="E75" s="22">
        <v>5</v>
      </c>
      <c r="F75" s="25">
        <v>81</v>
      </c>
      <c r="G75" s="25"/>
      <c r="H75" s="60"/>
      <c r="I75" s="60">
        <v>56.41</v>
      </c>
      <c r="J75" s="60">
        <v>53.14</v>
      </c>
      <c r="K75" s="60"/>
      <c r="L75" s="37"/>
      <c r="M75" s="65">
        <f t="shared" si="4"/>
        <v>63.516666666666673</v>
      </c>
      <c r="N75" s="61">
        <f t="shared" si="5"/>
        <v>317.58333333333337</v>
      </c>
    </row>
    <row r="76" spans="1:14" ht="15.75" thickBot="1" x14ac:dyDescent="0.3">
      <c r="A76" s="21"/>
      <c r="B76" s="38">
        <v>8</v>
      </c>
      <c r="C76" s="22" t="s">
        <v>77</v>
      </c>
      <c r="D76" s="62" t="s">
        <v>212</v>
      </c>
      <c r="E76" s="22">
        <v>5</v>
      </c>
      <c r="F76" s="25">
        <v>94</v>
      </c>
      <c r="G76" s="25"/>
      <c r="H76" s="60"/>
      <c r="I76" s="60">
        <v>76.86</v>
      </c>
      <c r="J76" s="60">
        <v>71.959999999999994</v>
      </c>
      <c r="K76" s="60"/>
      <c r="L76" s="37"/>
      <c r="M76" s="65">
        <f t="shared" si="4"/>
        <v>80.94</v>
      </c>
      <c r="N76" s="61">
        <f t="shared" si="5"/>
        <v>404.7</v>
      </c>
    </row>
    <row r="77" spans="1:14" ht="15.75" thickBot="1" x14ac:dyDescent="0.3">
      <c r="A77" s="21"/>
      <c r="B77" s="38">
        <v>9</v>
      </c>
      <c r="C77" s="22" t="s">
        <v>78</v>
      </c>
      <c r="D77" s="59" t="s">
        <v>212</v>
      </c>
      <c r="E77" s="22">
        <v>10</v>
      </c>
      <c r="F77" s="25">
        <v>23</v>
      </c>
      <c r="G77" s="25"/>
      <c r="H77" s="60"/>
      <c r="I77" s="60">
        <v>21.9</v>
      </c>
      <c r="J77" s="60">
        <v>19.5</v>
      </c>
      <c r="K77" s="60"/>
      <c r="L77" s="37"/>
      <c r="M77" s="65">
        <f t="shared" si="4"/>
        <v>21.466666666666669</v>
      </c>
      <c r="N77" s="61">
        <f t="shared" si="5"/>
        <v>214.66666666666669</v>
      </c>
    </row>
    <row r="78" spans="1:14" ht="15.75" thickBot="1" x14ac:dyDescent="0.3">
      <c r="A78" s="21"/>
      <c r="B78" s="38">
        <v>10</v>
      </c>
      <c r="C78" s="22" t="s">
        <v>79</v>
      </c>
      <c r="D78" s="62" t="s">
        <v>212</v>
      </c>
      <c r="E78" s="22">
        <v>10</v>
      </c>
      <c r="F78" s="25">
        <v>25</v>
      </c>
      <c r="G78" s="25"/>
      <c r="H78" s="60"/>
      <c r="I78" s="60">
        <v>19.600000000000001</v>
      </c>
      <c r="J78" s="60">
        <v>15.54</v>
      </c>
      <c r="K78" s="60"/>
      <c r="L78" s="37"/>
      <c r="M78" s="65">
        <f t="shared" si="4"/>
        <v>20.046666666666667</v>
      </c>
      <c r="N78" s="61">
        <f t="shared" si="5"/>
        <v>200.46666666666667</v>
      </c>
    </row>
    <row r="79" spans="1:14" ht="15.75" thickBot="1" x14ac:dyDescent="0.3">
      <c r="A79" s="21"/>
      <c r="B79" s="38">
        <v>11</v>
      </c>
      <c r="C79" s="22" t="s">
        <v>80</v>
      </c>
      <c r="D79" s="59" t="s">
        <v>212</v>
      </c>
      <c r="E79" s="22">
        <v>5</v>
      </c>
      <c r="F79" s="25">
        <v>29</v>
      </c>
      <c r="G79" s="25"/>
      <c r="H79" s="60"/>
      <c r="I79" s="60">
        <v>19.989999999999998</v>
      </c>
      <c r="J79" s="60">
        <v>26.89</v>
      </c>
      <c r="K79" s="60"/>
      <c r="L79" s="37"/>
      <c r="M79" s="65">
        <f t="shared" si="4"/>
        <v>25.293333333333333</v>
      </c>
      <c r="N79" s="61">
        <f t="shared" si="5"/>
        <v>126.46666666666667</v>
      </c>
    </row>
    <row r="80" spans="1:14" ht="15.75" thickBot="1" x14ac:dyDescent="0.3">
      <c r="A80" s="21"/>
      <c r="B80" s="38">
        <v>12</v>
      </c>
      <c r="C80" s="22" t="s">
        <v>81</v>
      </c>
      <c r="D80" s="62" t="s">
        <v>212</v>
      </c>
      <c r="E80" s="22">
        <v>5</v>
      </c>
      <c r="F80" s="25">
        <v>12</v>
      </c>
      <c r="G80" s="25"/>
      <c r="H80" s="60"/>
      <c r="I80" s="60">
        <v>10.07</v>
      </c>
      <c r="J80" s="60">
        <v>10.24</v>
      </c>
      <c r="K80" s="60"/>
      <c r="L80" s="37"/>
      <c r="M80" s="65">
        <f t="shared" si="4"/>
        <v>10.770000000000001</v>
      </c>
      <c r="N80" s="61">
        <f t="shared" si="5"/>
        <v>53.850000000000009</v>
      </c>
    </row>
    <row r="81" spans="1:14" s="132" customFormat="1" ht="53.25" customHeight="1" thickBot="1" x14ac:dyDescent="0.3">
      <c r="A81" s="125"/>
      <c r="B81" s="126">
        <v>13</v>
      </c>
      <c r="C81" s="127" t="s">
        <v>82</v>
      </c>
      <c r="D81" s="128" t="s">
        <v>212</v>
      </c>
      <c r="E81" s="127">
        <v>1</v>
      </c>
      <c r="F81" s="129">
        <v>1212</v>
      </c>
      <c r="G81" s="129"/>
      <c r="H81" s="108"/>
      <c r="I81" s="108">
        <v>698</v>
      </c>
      <c r="J81" s="108">
        <v>597</v>
      </c>
      <c r="K81" s="108"/>
      <c r="L81" s="108"/>
      <c r="M81" s="130">
        <f t="shared" si="4"/>
        <v>835.66666666666663</v>
      </c>
      <c r="N81" s="131">
        <f t="shared" si="5"/>
        <v>835.66666666666663</v>
      </c>
    </row>
    <row r="82" spans="1:14" ht="15.75" thickBot="1" x14ac:dyDescent="0.3">
      <c r="A82" s="26"/>
      <c r="B82" s="38">
        <v>14</v>
      </c>
      <c r="C82" s="22" t="s">
        <v>83</v>
      </c>
      <c r="D82" s="59" t="s">
        <v>212</v>
      </c>
      <c r="E82" s="22">
        <v>10</v>
      </c>
      <c r="F82" s="25">
        <v>15</v>
      </c>
      <c r="G82" s="25"/>
      <c r="H82" s="60"/>
      <c r="I82" s="60">
        <v>15.49</v>
      </c>
      <c r="J82" s="60">
        <v>15.51</v>
      </c>
      <c r="K82" s="60"/>
      <c r="L82" s="37"/>
      <c r="M82" s="65">
        <f t="shared" si="4"/>
        <v>15.333333333333334</v>
      </c>
      <c r="N82" s="61">
        <f t="shared" si="5"/>
        <v>153.33333333333334</v>
      </c>
    </row>
    <row r="83" spans="1:14" ht="26.25" customHeight="1" thickBot="1" x14ac:dyDescent="0.3">
      <c r="A83" s="119" t="s">
        <v>216</v>
      </c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1"/>
      <c r="N83" s="92">
        <f>SUM(N69:N82)</f>
        <v>2989.7833333333333</v>
      </c>
    </row>
    <row r="84" spans="1:14" ht="15.75" thickBot="1" x14ac:dyDescent="0.3">
      <c r="A84" s="64"/>
      <c r="B84" s="93"/>
      <c r="C84" s="93"/>
      <c r="D84" s="93"/>
      <c r="E84" s="93"/>
      <c r="F84" s="93"/>
      <c r="G84" s="93"/>
      <c r="H84" s="93"/>
      <c r="I84" s="71"/>
      <c r="J84" s="71"/>
      <c r="K84" s="71"/>
      <c r="L84" s="94"/>
      <c r="M84" s="68"/>
      <c r="N84" s="72"/>
    </row>
    <row r="85" spans="1:14" ht="28.5" customHeight="1" thickBot="1" x14ac:dyDescent="0.3">
      <c r="A85" s="34" t="s">
        <v>1</v>
      </c>
      <c r="B85" s="35" t="s">
        <v>0</v>
      </c>
      <c r="C85" s="36" t="s">
        <v>2</v>
      </c>
      <c r="D85" s="35" t="s">
        <v>251</v>
      </c>
      <c r="E85" s="35" t="s">
        <v>242</v>
      </c>
      <c r="F85" s="35" t="s">
        <v>243</v>
      </c>
      <c r="G85" s="35" t="s">
        <v>253</v>
      </c>
      <c r="H85" s="35" t="s">
        <v>252</v>
      </c>
      <c r="I85" s="40" t="s">
        <v>245</v>
      </c>
      <c r="J85" s="35"/>
      <c r="K85" s="35" t="s">
        <v>250</v>
      </c>
      <c r="L85" s="35" t="s">
        <v>248</v>
      </c>
      <c r="M85" s="40" t="s">
        <v>246</v>
      </c>
      <c r="N85" s="40" t="s">
        <v>247</v>
      </c>
    </row>
    <row r="86" spans="1:14" ht="63.75" customHeight="1" thickBot="1" x14ac:dyDescent="0.3">
      <c r="A86" s="21"/>
      <c r="B86" s="38">
        <v>1</v>
      </c>
      <c r="C86" s="22" t="s">
        <v>84</v>
      </c>
      <c r="D86" s="59" t="s">
        <v>212</v>
      </c>
      <c r="E86" s="22">
        <v>40</v>
      </c>
      <c r="F86" s="25">
        <v>18</v>
      </c>
      <c r="G86" s="25"/>
      <c r="H86" s="25"/>
      <c r="I86" s="25">
        <v>9.93</v>
      </c>
      <c r="J86" s="25">
        <v>16.309999999999999</v>
      </c>
      <c r="K86" s="25"/>
      <c r="L86" s="65"/>
      <c r="M86" s="61">
        <f t="shared" ref="M86:M96" si="6">AVERAGE(F86:L86)</f>
        <v>14.746666666666664</v>
      </c>
      <c r="N86" s="65">
        <f t="shared" ref="N86:N96" si="7">M86*E86</f>
        <v>589.86666666666656</v>
      </c>
    </row>
    <row r="87" spans="1:14" ht="39" thickBot="1" x14ac:dyDescent="0.3">
      <c r="A87" s="21"/>
      <c r="B87" s="38">
        <v>2</v>
      </c>
      <c r="C87" s="22" t="s">
        <v>85</v>
      </c>
      <c r="D87" s="62" t="s">
        <v>212</v>
      </c>
      <c r="E87" s="22">
        <v>50</v>
      </c>
      <c r="F87" s="25">
        <v>28.2</v>
      </c>
      <c r="G87" s="25"/>
      <c r="H87" s="25"/>
      <c r="I87" s="25">
        <v>20.48</v>
      </c>
      <c r="J87" s="25">
        <v>29.92</v>
      </c>
      <c r="K87" s="25"/>
      <c r="L87" s="65"/>
      <c r="M87" s="61">
        <f t="shared" si="6"/>
        <v>26.2</v>
      </c>
      <c r="N87" s="65">
        <f t="shared" si="7"/>
        <v>1310</v>
      </c>
    </row>
    <row r="88" spans="1:14" ht="39" thickBot="1" x14ac:dyDescent="0.3">
      <c r="A88" s="21"/>
      <c r="B88" s="38">
        <v>3</v>
      </c>
      <c r="C88" s="22" t="s">
        <v>86</v>
      </c>
      <c r="D88" s="59" t="s">
        <v>212</v>
      </c>
      <c r="E88" s="22">
        <v>50</v>
      </c>
      <c r="F88" s="25">
        <v>38.39</v>
      </c>
      <c r="G88" s="25"/>
      <c r="H88" s="25"/>
      <c r="I88" s="25">
        <v>42.7</v>
      </c>
      <c r="J88" s="25">
        <v>46.5</v>
      </c>
      <c r="K88" s="25"/>
      <c r="L88" s="65"/>
      <c r="M88" s="61">
        <f t="shared" si="6"/>
        <v>42.53</v>
      </c>
      <c r="N88" s="65">
        <f t="shared" si="7"/>
        <v>2126.5</v>
      </c>
    </row>
    <row r="89" spans="1:14" ht="26.25" thickBot="1" x14ac:dyDescent="0.3">
      <c r="A89" s="21"/>
      <c r="B89" s="38">
        <v>4</v>
      </c>
      <c r="C89" s="22" t="s">
        <v>87</v>
      </c>
      <c r="D89" s="26" t="s">
        <v>6</v>
      </c>
      <c r="E89" s="22">
        <v>50</v>
      </c>
      <c r="F89" s="25">
        <v>45.99</v>
      </c>
      <c r="G89" s="25"/>
      <c r="H89" s="25">
        <v>31.09</v>
      </c>
      <c r="I89" s="73">
        <v>42.3</v>
      </c>
      <c r="J89" s="73"/>
      <c r="K89" s="41"/>
      <c r="L89" s="65"/>
      <c r="M89" s="61">
        <f t="shared" si="6"/>
        <v>39.793333333333329</v>
      </c>
      <c r="N89" s="65">
        <f t="shared" si="7"/>
        <v>1989.6666666666665</v>
      </c>
    </row>
    <row r="90" spans="1:14" ht="39" thickBot="1" x14ac:dyDescent="0.3">
      <c r="A90" s="23"/>
      <c r="B90" s="38">
        <v>5</v>
      </c>
      <c r="C90" s="22" t="s">
        <v>88</v>
      </c>
      <c r="D90" s="8" t="s">
        <v>7</v>
      </c>
      <c r="E90" s="22">
        <v>50</v>
      </c>
      <c r="F90" s="25">
        <v>21.2</v>
      </c>
      <c r="G90" s="25"/>
      <c r="H90" s="25"/>
      <c r="I90" s="25">
        <v>30.51</v>
      </c>
      <c r="J90" s="25">
        <v>25.91</v>
      </c>
      <c r="K90" s="25"/>
      <c r="L90" s="65"/>
      <c r="M90" s="61">
        <f t="shared" si="6"/>
        <v>25.873333333333335</v>
      </c>
      <c r="N90" s="65">
        <f t="shared" si="7"/>
        <v>1293.6666666666667</v>
      </c>
    </row>
    <row r="91" spans="1:14" ht="26.25" thickBot="1" x14ac:dyDescent="0.3">
      <c r="A91" s="23">
        <v>3</v>
      </c>
      <c r="B91" s="38">
        <v>6</v>
      </c>
      <c r="C91" s="22" t="s">
        <v>89</v>
      </c>
      <c r="D91" s="62" t="s">
        <v>212</v>
      </c>
      <c r="E91" s="22">
        <v>20</v>
      </c>
      <c r="F91" s="25">
        <v>78.25</v>
      </c>
      <c r="G91" s="25"/>
      <c r="H91" s="25">
        <v>45.9</v>
      </c>
      <c r="I91" s="25">
        <v>78.430000000000007</v>
      </c>
      <c r="J91" s="25"/>
      <c r="K91" s="25"/>
      <c r="L91" s="65"/>
      <c r="M91" s="61">
        <f t="shared" si="6"/>
        <v>67.526666666666671</v>
      </c>
      <c r="N91" s="65">
        <f t="shared" si="7"/>
        <v>1350.5333333333333</v>
      </c>
    </row>
    <row r="92" spans="1:14" ht="77.25" thickBot="1" x14ac:dyDescent="0.3">
      <c r="A92" s="21"/>
      <c r="B92" s="38">
        <v>7</v>
      </c>
      <c r="C92" s="16" t="s">
        <v>90</v>
      </c>
      <c r="D92" s="59" t="s">
        <v>212</v>
      </c>
      <c r="E92" s="22">
        <v>40</v>
      </c>
      <c r="F92" s="25">
        <v>77.8</v>
      </c>
      <c r="G92" s="25"/>
      <c r="H92" s="25"/>
      <c r="I92" s="25">
        <v>82.11</v>
      </c>
      <c r="J92" s="25">
        <v>70.47</v>
      </c>
      <c r="K92" s="25"/>
      <c r="L92" s="65"/>
      <c r="M92" s="61">
        <f t="shared" si="6"/>
        <v>76.793333333333337</v>
      </c>
      <c r="N92" s="65">
        <f t="shared" si="7"/>
        <v>3071.7333333333336</v>
      </c>
    </row>
    <row r="93" spans="1:14" ht="77.25" thickBot="1" x14ac:dyDescent="0.3">
      <c r="A93" s="21"/>
      <c r="B93" s="38">
        <v>8</v>
      </c>
      <c r="C93" s="16" t="s">
        <v>91</v>
      </c>
      <c r="D93" s="62" t="s">
        <v>212</v>
      </c>
      <c r="E93" s="22">
        <v>30</v>
      </c>
      <c r="F93" s="25">
        <v>75.900000000000006</v>
      </c>
      <c r="G93" s="25"/>
      <c r="H93" s="25"/>
      <c r="I93" s="25">
        <v>57.9</v>
      </c>
      <c r="J93" s="25">
        <v>44.99</v>
      </c>
      <c r="K93" s="25"/>
      <c r="L93" s="65"/>
      <c r="M93" s="61">
        <f t="shared" si="6"/>
        <v>59.596666666666671</v>
      </c>
      <c r="N93" s="65">
        <f t="shared" si="7"/>
        <v>1787.9</v>
      </c>
    </row>
    <row r="94" spans="1:14" ht="26.25" thickBot="1" x14ac:dyDescent="0.3">
      <c r="A94" s="21"/>
      <c r="B94" s="38">
        <v>9</v>
      </c>
      <c r="C94" s="22" t="s">
        <v>92</v>
      </c>
      <c r="D94" s="59" t="s">
        <v>212</v>
      </c>
      <c r="E94" s="22">
        <v>3</v>
      </c>
      <c r="F94" s="25">
        <v>72.5</v>
      </c>
      <c r="G94" s="25"/>
      <c r="H94" s="25">
        <v>41.31</v>
      </c>
      <c r="I94" s="25">
        <v>43.36</v>
      </c>
      <c r="J94" s="25"/>
      <c r="K94" s="25"/>
      <c r="L94" s="65"/>
      <c r="M94" s="61">
        <f t="shared" si="6"/>
        <v>52.390000000000008</v>
      </c>
      <c r="N94" s="65">
        <f t="shared" si="7"/>
        <v>157.17000000000002</v>
      </c>
    </row>
    <row r="95" spans="1:14" ht="15.75" thickBot="1" x14ac:dyDescent="0.3">
      <c r="A95" s="21"/>
      <c r="B95" s="38">
        <v>10</v>
      </c>
      <c r="C95" s="22" t="s">
        <v>93</v>
      </c>
      <c r="D95" s="59" t="s">
        <v>212</v>
      </c>
      <c r="E95" s="22">
        <v>2</v>
      </c>
      <c r="F95" s="25">
        <v>450.2</v>
      </c>
      <c r="G95" s="25"/>
      <c r="H95" s="25"/>
      <c r="I95" s="25">
        <v>300.43</v>
      </c>
      <c r="J95" s="25"/>
      <c r="K95" s="25"/>
      <c r="L95" s="65">
        <v>337</v>
      </c>
      <c r="M95" s="61">
        <f t="shared" si="6"/>
        <v>362.54333333333335</v>
      </c>
      <c r="N95" s="65">
        <f t="shared" si="7"/>
        <v>725.0866666666667</v>
      </c>
    </row>
    <row r="96" spans="1:14" ht="15.75" thickBot="1" x14ac:dyDescent="0.3">
      <c r="A96" s="26"/>
      <c r="B96" s="38">
        <v>11</v>
      </c>
      <c r="C96" s="22" t="s">
        <v>94</v>
      </c>
      <c r="D96" s="26" t="s">
        <v>3</v>
      </c>
      <c r="E96" s="22">
        <v>20</v>
      </c>
      <c r="F96" s="25">
        <v>125.4</v>
      </c>
      <c r="G96" s="25"/>
      <c r="H96" s="25">
        <v>83.14</v>
      </c>
      <c r="I96" s="25">
        <v>109.9</v>
      </c>
      <c r="J96" s="25"/>
      <c r="K96" s="25"/>
      <c r="L96" s="65"/>
      <c r="M96" s="61">
        <f t="shared" si="6"/>
        <v>106.14666666666669</v>
      </c>
      <c r="N96" s="65">
        <f t="shared" si="7"/>
        <v>2122.9333333333338</v>
      </c>
    </row>
    <row r="97" spans="1:14" ht="26.25" customHeight="1" thickBot="1" x14ac:dyDescent="0.3">
      <c r="A97" s="119" t="s">
        <v>217</v>
      </c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1"/>
      <c r="N97" s="92">
        <f>SUM(N86:N96)</f>
        <v>16525.056666666667</v>
      </c>
    </row>
    <row r="98" spans="1:14" ht="15.75" thickBot="1" x14ac:dyDescent="0.3">
      <c r="B98"/>
      <c r="C98"/>
      <c r="D98"/>
      <c r="F98"/>
      <c r="G98"/>
      <c r="H98"/>
      <c r="I98"/>
      <c r="J98"/>
      <c r="K98"/>
      <c r="L98"/>
      <c r="M98"/>
      <c r="N98"/>
    </row>
    <row r="99" spans="1:14" ht="31.5" customHeight="1" thickBot="1" x14ac:dyDescent="0.3">
      <c r="A99" s="95" t="s">
        <v>1</v>
      </c>
      <c r="B99" s="35" t="s">
        <v>0</v>
      </c>
      <c r="C99" s="36" t="s">
        <v>2</v>
      </c>
      <c r="D99" s="35" t="s">
        <v>251</v>
      </c>
      <c r="E99" s="35" t="s">
        <v>242</v>
      </c>
      <c r="F99" s="35" t="s">
        <v>243</v>
      </c>
      <c r="G99" s="35" t="s">
        <v>253</v>
      </c>
      <c r="H99" s="35" t="s">
        <v>252</v>
      </c>
      <c r="I99" s="40" t="s">
        <v>245</v>
      </c>
      <c r="J99" s="35"/>
      <c r="K99" s="35" t="s">
        <v>250</v>
      </c>
      <c r="L99" s="35" t="s">
        <v>248</v>
      </c>
      <c r="M99" s="40" t="s">
        <v>246</v>
      </c>
      <c r="N99" s="40" t="s">
        <v>247</v>
      </c>
    </row>
    <row r="100" spans="1:14" ht="26.25" thickBot="1" x14ac:dyDescent="0.3">
      <c r="A100" s="21"/>
      <c r="B100" s="38">
        <v>1</v>
      </c>
      <c r="C100" s="22" t="s">
        <v>95</v>
      </c>
      <c r="D100" s="59" t="s">
        <v>212</v>
      </c>
      <c r="E100" s="22">
        <v>8</v>
      </c>
      <c r="F100" s="25">
        <v>155.30000000000001</v>
      </c>
      <c r="G100" s="25"/>
      <c r="H100" s="25"/>
      <c r="I100" s="19">
        <v>128.35</v>
      </c>
      <c r="J100" s="41">
        <v>104.5</v>
      </c>
      <c r="K100" s="41"/>
      <c r="L100" s="73"/>
      <c r="M100" s="65">
        <f t="shared" ref="M100:M131" si="8">AVERAGE(F100:L100)</f>
        <v>129.38333333333333</v>
      </c>
      <c r="N100" s="65">
        <f t="shared" ref="N100:N131" si="9">M100*E100</f>
        <v>1035.0666666666666</v>
      </c>
    </row>
    <row r="101" spans="1:14" ht="26.25" thickBot="1" x14ac:dyDescent="0.3">
      <c r="A101" s="21"/>
      <c r="B101" s="38">
        <v>2</v>
      </c>
      <c r="C101" s="22" t="s">
        <v>96</v>
      </c>
      <c r="D101" s="59" t="s">
        <v>212</v>
      </c>
      <c r="E101" s="22">
        <v>15</v>
      </c>
      <c r="F101" s="25">
        <v>25.4</v>
      </c>
      <c r="G101" s="25"/>
      <c r="H101" s="25"/>
      <c r="I101" s="19">
        <v>17.899999999999999</v>
      </c>
      <c r="J101" s="30">
        <v>20.190000000000001</v>
      </c>
      <c r="K101" s="41"/>
      <c r="L101" s="73"/>
      <c r="M101" s="65">
        <f t="shared" si="8"/>
        <v>21.16333333333333</v>
      </c>
      <c r="N101" s="65">
        <f t="shared" si="9"/>
        <v>317.44999999999993</v>
      </c>
    </row>
    <row r="102" spans="1:14" ht="15.75" thickBot="1" x14ac:dyDescent="0.3">
      <c r="A102" s="23"/>
      <c r="B102" s="38">
        <v>3</v>
      </c>
      <c r="C102" s="22" t="s">
        <v>97</v>
      </c>
      <c r="D102" s="26" t="s">
        <v>4</v>
      </c>
      <c r="E102" s="22">
        <v>15</v>
      </c>
      <c r="F102" s="25">
        <v>11.2</v>
      </c>
      <c r="G102" s="25"/>
      <c r="H102" s="25">
        <v>8</v>
      </c>
      <c r="I102" s="19">
        <v>10.5</v>
      </c>
      <c r="J102" s="30"/>
      <c r="K102" s="41"/>
      <c r="L102" s="73"/>
      <c r="M102" s="65">
        <f t="shared" si="8"/>
        <v>9.9</v>
      </c>
      <c r="N102" s="65">
        <f t="shared" si="9"/>
        <v>148.5</v>
      </c>
    </row>
    <row r="103" spans="1:14" ht="26.25" thickBot="1" x14ac:dyDescent="0.3">
      <c r="A103" s="21"/>
      <c r="B103" s="38">
        <v>4</v>
      </c>
      <c r="C103" s="22" t="s">
        <v>98</v>
      </c>
      <c r="D103" s="59" t="s">
        <v>212</v>
      </c>
      <c r="E103" s="22">
        <v>10</v>
      </c>
      <c r="F103" s="25">
        <v>21.1</v>
      </c>
      <c r="G103" s="25"/>
      <c r="H103" s="25">
        <v>11.02</v>
      </c>
      <c r="I103" s="19">
        <v>16.899999999999999</v>
      </c>
      <c r="J103" s="30"/>
      <c r="K103" s="41"/>
      <c r="L103" s="73"/>
      <c r="M103" s="65">
        <f t="shared" si="8"/>
        <v>16.34</v>
      </c>
      <c r="N103" s="65">
        <f t="shared" si="9"/>
        <v>163.4</v>
      </c>
    </row>
    <row r="104" spans="1:14" ht="102.75" thickBot="1" x14ac:dyDescent="0.3">
      <c r="A104" s="21"/>
      <c r="B104" s="38">
        <v>5</v>
      </c>
      <c r="C104" s="16" t="s">
        <v>99</v>
      </c>
      <c r="D104" s="62" t="s">
        <v>212</v>
      </c>
      <c r="E104" s="22">
        <v>10</v>
      </c>
      <c r="F104" s="18">
        <v>229</v>
      </c>
      <c r="G104" s="18"/>
      <c r="H104" s="25">
        <v>154.88999999999999</v>
      </c>
      <c r="I104" s="19">
        <v>243.4</v>
      </c>
      <c r="J104" s="30"/>
      <c r="K104" s="41"/>
      <c r="L104" s="73"/>
      <c r="M104" s="65">
        <f t="shared" si="8"/>
        <v>209.09666666666666</v>
      </c>
      <c r="N104" s="65">
        <f t="shared" si="9"/>
        <v>2090.9666666666667</v>
      </c>
    </row>
    <row r="105" spans="1:14" ht="51.75" thickBot="1" x14ac:dyDescent="0.3">
      <c r="A105" s="21"/>
      <c r="B105" s="38">
        <v>6</v>
      </c>
      <c r="C105" s="16" t="s">
        <v>100</v>
      </c>
      <c r="D105" s="59" t="s">
        <v>212</v>
      </c>
      <c r="E105" s="22">
        <v>3</v>
      </c>
      <c r="F105" s="96">
        <v>144.9</v>
      </c>
      <c r="G105" s="41"/>
      <c r="H105" s="42"/>
      <c r="I105" s="43">
        <v>218.4</v>
      </c>
      <c r="J105" s="41">
        <v>144.9</v>
      </c>
      <c r="K105" s="41"/>
      <c r="L105" s="73"/>
      <c r="M105" s="65">
        <f t="shared" si="8"/>
        <v>169.4</v>
      </c>
      <c r="N105" s="65">
        <f t="shared" si="9"/>
        <v>508.20000000000005</v>
      </c>
    </row>
    <row r="106" spans="1:14" ht="62.25" customHeight="1" thickBot="1" x14ac:dyDescent="0.3">
      <c r="A106" s="21"/>
      <c r="B106" s="27">
        <v>7</v>
      </c>
      <c r="C106" s="24" t="s">
        <v>249</v>
      </c>
      <c r="D106" s="26" t="s">
        <v>212</v>
      </c>
      <c r="E106" s="13">
        <v>10</v>
      </c>
      <c r="F106" s="41">
        <v>31.2</v>
      </c>
      <c r="G106" s="41"/>
      <c r="H106" s="25">
        <v>18.13</v>
      </c>
      <c r="I106" s="20">
        <v>21.28</v>
      </c>
      <c r="J106" s="98"/>
      <c r="K106" s="41"/>
      <c r="L106" s="73"/>
      <c r="M106" s="65">
        <f t="shared" si="8"/>
        <v>23.536666666666665</v>
      </c>
      <c r="N106" s="65">
        <f t="shared" si="9"/>
        <v>235.36666666666665</v>
      </c>
    </row>
    <row r="107" spans="1:14" ht="15.75" thickBot="1" x14ac:dyDescent="0.3">
      <c r="A107" s="21"/>
      <c r="B107" s="44">
        <v>8</v>
      </c>
      <c r="C107" s="28" t="s">
        <v>101</v>
      </c>
      <c r="D107" s="8" t="s">
        <v>4</v>
      </c>
      <c r="E107" s="28">
        <v>300</v>
      </c>
      <c r="F107" s="19">
        <v>3.29</v>
      </c>
      <c r="G107" s="41"/>
      <c r="H107" s="25">
        <v>2.0699999999999998</v>
      </c>
      <c r="I107" s="96">
        <v>3.5</v>
      </c>
      <c r="J107" s="41"/>
      <c r="K107" s="41"/>
      <c r="L107" s="73"/>
      <c r="M107" s="65">
        <f t="shared" si="8"/>
        <v>2.9533333333333331</v>
      </c>
      <c r="N107" s="65">
        <f t="shared" si="9"/>
        <v>886</v>
      </c>
    </row>
    <row r="108" spans="1:14" ht="15.75" thickBot="1" x14ac:dyDescent="0.3">
      <c r="A108" s="23"/>
      <c r="B108" s="38">
        <v>9</v>
      </c>
      <c r="C108" s="22" t="s">
        <v>102</v>
      </c>
      <c r="D108" s="26" t="s">
        <v>103</v>
      </c>
      <c r="E108" s="22">
        <v>75</v>
      </c>
      <c r="F108" s="25">
        <v>1.6</v>
      </c>
      <c r="G108" s="25"/>
      <c r="H108" s="25">
        <v>1.07</v>
      </c>
      <c r="I108" s="19">
        <v>1.1399999999999999</v>
      </c>
      <c r="J108" s="30"/>
      <c r="K108" s="41"/>
      <c r="L108" s="73"/>
      <c r="M108" s="65">
        <f t="shared" si="8"/>
        <v>1.2699999999999998</v>
      </c>
      <c r="N108" s="65">
        <f t="shared" si="9"/>
        <v>95.249999999999986</v>
      </c>
    </row>
    <row r="109" spans="1:14" ht="102.75" thickBot="1" x14ac:dyDescent="0.3">
      <c r="A109" s="21"/>
      <c r="B109" s="38">
        <v>10</v>
      </c>
      <c r="C109" s="16" t="s">
        <v>104</v>
      </c>
      <c r="D109" s="59" t="s">
        <v>212</v>
      </c>
      <c r="E109" s="22">
        <v>2</v>
      </c>
      <c r="F109" s="25">
        <v>492</v>
      </c>
      <c r="G109" s="25"/>
      <c r="H109" s="25"/>
      <c r="I109" s="19">
        <v>362.5</v>
      </c>
      <c r="J109" s="30">
        <v>383.14</v>
      </c>
      <c r="K109" s="41"/>
      <c r="L109" s="73"/>
      <c r="M109" s="65">
        <f t="shared" si="8"/>
        <v>412.54666666666662</v>
      </c>
      <c r="N109" s="65">
        <f t="shared" si="9"/>
        <v>825.09333333333325</v>
      </c>
    </row>
    <row r="110" spans="1:14" ht="26.25" thickBot="1" x14ac:dyDescent="0.3">
      <c r="A110" s="21"/>
      <c r="B110" s="38">
        <v>11</v>
      </c>
      <c r="C110" s="22" t="s">
        <v>105</v>
      </c>
      <c r="D110" s="62" t="s">
        <v>212</v>
      </c>
      <c r="E110" s="22">
        <v>20</v>
      </c>
      <c r="F110" s="25">
        <v>21</v>
      </c>
      <c r="G110" s="25"/>
      <c r="H110" s="25"/>
      <c r="I110" s="19">
        <v>19.989999999999998</v>
      </c>
      <c r="J110" s="30">
        <v>20.99</v>
      </c>
      <c r="K110" s="41"/>
      <c r="L110" s="73"/>
      <c r="M110" s="65">
        <f t="shared" si="8"/>
        <v>20.659999999999997</v>
      </c>
      <c r="N110" s="65">
        <f t="shared" si="9"/>
        <v>413.19999999999993</v>
      </c>
    </row>
    <row r="111" spans="1:14" ht="15.75" thickBot="1" x14ac:dyDescent="0.3">
      <c r="A111" s="21"/>
      <c r="B111" s="38">
        <v>12</v>
      </c>
      <c r="C111" s="22" t="s">
        <v>106</v>
      </c>
      <c r="D111" s="59" t="s">
        <v>212</v>
      </c>
      <c r="E111" s="22">
        <v>10</v>
      </c>
      <c r="F111" s="25">
        <v>35</v>
      </c>
      <c r="G111" s="25"/>
      <c r="H111" s="25"/>
      <c r="I111" s="19">
        <v>28.9</v>
      </c>
      <c r="J111" s="30">
        <v>34</v>
      </c>
      <c r="K111" s="41"/>
      <c r="L111" s="73"/>
      <c r="M111" s="65">
        <f t="shared" si="8"/>
        <v>32.633333333333333</v>
      </c>
      <c r="N111" s="65">
        <f t="shared" si="9"/>
        <v>326.33333333333331</v>
      </c>
    </row>
    <row r="112" spans="1:14" ht="15.75" thickBot="1" x14ac:dyDescent="0.3">
      <c r="A112" s="21"/>
      <c r="B112" s="38">
        <v>13</v>
      </c>
      <c r="C112" s="22" t="s">
        <v>107</v>
      </c>
      <c r="D112" s="62" t="s">
        <v>212</v>
      </c>
      <c r="E112" s="22">
        <v>10</v>
      </c>
      <c r="F112" s="25">
        <v>39</v>
      </c>
      <c r="G112" s="25"/>
      <c r="H112" s="25"/>
      <c r="I112" s="19">
        <v>26.9</v>
      </c>
      <c r="J112" s="30">
        <v>28.8</v>
      </c>
      <c r="K112" s="41"/>
      <c r="L112" s="73"/>
      <c r="M112" s="65">
        <f t="shared" si="8"/>
        <v>31.566666666666666</v>
      </c>
      <c r="N112" s="65">
        <f t="shared" si="9"/>
        <v>315.66666666666669</v>
      </c>
    </row>
    <row r="113" spans="1:14" ht="15.75" thickBot="1" x14ac:dyDescent="0.3">
      <c r="A113" s="21"/>
      <c r="B113" s="38">
        <v>14</v>
      </c>
      <c r="C113" s="22" t="s">
        <v>108</v>
      </c>
      <c r="D113" s="59" t="s">
        <v>212</v>
      </c>
      <c r="E113" s="22">
        <v>10</v>
      </c>
      <c r="F113" s="25">
        <v>39</v>
      </c>
      <c r="G113" s="25"/>
      <c r="H113" s="25"/>
      <c r="I113" s="19">
        <v>28.9</v>
      </c>
      <c r="J113" s="30">
        <v>30</v>
      </c>
      <c r="K113" s="30"/>
      <c r="L113" s="73"/>
      <c r="M113" s="65">
        <f t="shared" si="8"/>
        <v>32.633333333333333</v>
      </c>
      <c r="N113" s="65">
        <f t="shared" si="9"/>
        <v>326.33333333333331</v>
      </c>
    </row>
    <row r="114" spans="1:14" ht="15.75" thickBot="1" x14ac:dyDescent="0.3">
      <c r="A114" s="23"/>
      <c r="B114" s="38">
        <v>15</v>
      </c>
      <c r="C114" s="22" t="s">
        <v>109</v>
      </c>
      <c r="D114" s="62" t="s">
        <v>212</v>
      </c>
      <c r="E114" s="22">
        <v>10</v>
      </c>
      <c r="F114" s="25">
        <v>39</v>
      </c>
      <c r="G114" s="25"/>
      <c r="H114" s="25"/>
      <c r="I114" s="19">
        <v>29.9</v>
      </c>
      <c r="J114" s="30">
        <v>28.8</v>
      </c>
      <c r="K114" s="30"/>
      <c r="L114" s="73"/>
      <c r="M114" s="65">
        <f t="shared" si="8"/>
        <v>32.56666666666667</v>
      </c>
      <c r="N114" s="65">
        <f t="shared" si="9"/>
        <v>325.66666666666669</v>
      </c>
    </row>
    <row r="115" spans="1:14" ht="26.25" thickBot="1" x14ac:dyDescent="0.3">
      <c r="A115" s="21"/>
      <c r="B115" s="38">
        <v>16</v>
      </c>
      <c r="C115" s="22" t="s">
        <v>110</v>
      </c>
      <c r="D115" s="59" t="s">
        <v>212</v>
      </c>
      <c r="E115" s="22">
        <v>15</v>
      </c>
      <c r="F115" s="25">
        <v>39.799999999999997</v>
      </c>
      <c r="G115" s="25"/>
      <c r="H115" s="25"/>
      <c r="I115" s="19">
        <v>34.659999999999997</v>
      </c>
      <c r="J115" s="30">
        <v>28.5</v>
      </c>
      <c r="K115" s="30"/>
      <c r="L115" s="73"/>
      <c r="M115" s="65">
        <f t="shared" si="8"/>
        <v>34.32</v>
      </c>
      <c r="N115" s="65">
        <f t="shared" si="9"/>
        <v>514.79999999999995</v>
      </c>
    </row>
    <row r="116" spans="1:14" ht="26.25" thickBot="1" x14ac:dyDescent="0.3">
      <c r="A116" s="21"/>
      <c r="B116" s="38">
        <v>17</v>
      </c>
      <c r="C116" s="22" t="s">
        <v>111</v>
      </c>
      <c r="D116" s="62" t="s">
        <v>212</v>
      </c>
      <c r="E116" s="22">
        <v>10</v>
      </c>
      <c r="F116" s="25">
        <v>39</v>
      </c>
      <c r="G116" s="25"/>
      <c r="H116" s="25"/>
      <c r="I116" s="19">
        <v>48.04</v>
      </c>
      <c r="J116" s="30">
        <v>34.659999999999997</v>
      </c>
      <c r="K116" s="30"/>
      <c r="L116" s="73"/>
      <c r="M116" s="65">
        <f t="shared" si="8"/>
        <v>40.566666666666663</v>
      </c>
      <c r="N116" s="65">
        <f t="shared" si="9"/>
        <v>405.66666666666663</v>
      </c>
    </row>
    <row r="117" spans="1:14" ht="47.25" customHeight="1" thickBot="1" x14ac:dyDescent="0.3">
      <c r="A117" s="21"/>
      <c r="B117" s="38">
        <v>18</v>
      </c>
      <c r="C117" s="22" t="s">
        <v>112</v>
      </c>
      <c r="D117" s="59" t="s">
        <v>212</v>
      </c>
      <c r="E117" s="22">
        <v>15</v>
      </c>
      <c r="F117" s="25">
        <v>18</v>
      </c>
      <c r="G117" s="25"/>
      <c r="H117" s="25">
        <v>21.58</v>
      </c>
      <c r="I117" s="19"/>
      <c r="J117" s="30">
        <v>20</v>
      </c>
      <c r="K117" s="30"/>
      <c r="L117" s="73"/>
      <c r="M117" s="65">
        <f t="shared" si="8"/>
        <v>19.86</v>
      </c>
      <c r="N117" s="65">
        <f t="shared" si="9"/>
        <v>297.89999999999998</v>
      </c>
    </row>
    <row r="118" spans="1:14" ht="40.5" customHeight="1" thickBot="1" x14ac:dyDescent="0.3">
      <c r="A118" s="21"/>
      <c r="B118" s="38">
        <v>19</v>
      </c>
      <c r="C118" s="22" t="s">
        <v>113</v>
      </c>
      <c r="D118" s="62" t="s">
        <v>212</v>
      </c>
      <c r="E118" s="22">
        <v>20</v>
      </c>
      <c r="F118" s="25">
        <v>29</v>
      </c>
      <c r="G118" s="25"/>
      <c r="H118" s="25">
        <v>14.9</v>
      </c>
      <c r="I118" s="19"/>
      <c r="J118" s="30">
        <v>19.98</v>
      </c>
      <c r="K118" s="30"/>
      <c r="L118" s="73"/>
      <c r="M118" s="65">
        <f t="shared" si="8"/>
        <v>21.293333333333333</v>
      </c>
      <c r="N118" s="65">
        <f t="shared" si="9"/>
        <v>425.86666666666667</v>
      </c>
    </row>
    <row r="119" spans="1:14" ht="40.5" customHeight="1" thickBot="1" x14ac:dyDescent="0.3">
      <c r="A119" s="21"/>
      <c r="B119" s="38">
        <v>20</v>
      </c>
      <c r="C119" s="22" t="s">
        <v>114</v>
      </c>
      <c r="D119" s="59" t="s">
        <v>212</v>
      </c>
      <c r="E119" s="22">
        <v>30</v>
      </c>
      <c r="F119" s="25">
        <v>10.199999999999999</v>
      </c>
      <c r="G119" s="25"/>
      <c r="H119" s="25"/>
      <c r="I119" s="19">
        <v>14.9</v>
      </c>
      <c r="J119" s="30">
        <v>10.23</v>
      </c>
      <c r="K119" s="30"/>
      <c r="L119" s="73"/>
      <c r="M119" s="65">
        <f t="shared" si="8"/>
        <v>11.776666666666666</v>
      </c>
      <c r="N119" s="65">
        <f t="shared" si="9"/>
        <v>353.29999999999995</v>
      </c>
    </row>
    <row r="120" spans="1:14" ht="25.5" customHeight="1" thickBot="1" x14ac:dyDescent="0.3">
      <c r="A120" s="21"/>
      <c r="B120" s="38">
        <v>21</v>
      </c>
      <c r="C120" s="22" t="s">
        <v>115</v>
      </c>
      <c r="D120" s="62" t="s">
        <v>212</v>
      </c>
      <c r="E120" s="22">
        <v>50</v>
      </c>
      <c r="F120" s="25">
        <v>12</v>
      </c>
      <c r="G120" s="25"/>
      <c r="H120" s="25"/>
      <c r="I120" s="25">
        <v>12.25</v>
      </c>
      <c r="J120" s="19">
        <v>10.23</v>
      </c>
      <c r="K120" s="30"/>
      <c r="L120" s="73"/>
      <c r="M120" s="65">
        <f t="shared" si="8"/>
        <v>11.493333333333334</v>
      </c>
      <c r="N120" s="65">
        <f t="shared" si="9"/>
        <v>574.66666666666674</v>
      </c>
    </row>
    <row r="121" spans="1:14" ht="15.75" thickBot="1" x14ac:dyDescent="0.3">
      <c r="A121" s="21"/>
      <c r="B121" s="38">
        <v>22</v>
      </c>
      <c r="C121" s="22" t="s">
        <v>116</v>
      </c>
      <c r="D121" s="59" t="s">
        <v>212</v>
      </c>
      <c r="E121" s="22">
        <v>50</v>
      </c>
      <c r="F121" s="25">
        <v>9</v>
      </c>
      <c r="G121" s="25"/>
      <c r="H121" s="25">
        <v>4.18</v>
      </c>
      <c r="I121" s="25"/>
      <c r="J121" s="19">
        <v>5.51</v>
      </c>
      <c r="K121" s="30"/>
      <c r="L121" s="73"/>
      <c r="M121" s="65">
        <f t="shared" si="8"/>
        <v>6.2299999999999995</v>
      </c>
      <c r="N121" s="65">
        <f t="shared" si="9"/>
        <v>311.5</v>
      </c>
    </row>
    <row r="122" spans="1:14" ht="15.75" thickBot="1" x14ac:dyDescent="0.3">
      <c r="A122" s="21"/>
      <c r="B122" s="38">
        <v>23</v>
      </c>
      <c r="C122" s="22" t="s">
        <v>117</v>
      </c>
      <c r="D122" s="62" t="s">
        <v>212</v>
      </c>
      <c r="E122" s="22">
        <v>50</v>
      </c>
      <c r="F122" s="25">
        <v>5.9</v>
      </c>
      <c r="G122" s="25"/>
      <c r="H122" s="25">
        <v>3.53</v>
      </c>
      <c r="I122" s="25">
        <v>3.9</v>
      </c>
      <c r="J122" s="19"/>
      <c r="K122" s="30"/>
      <c r="L122" s="73"/>
      <c r="M122" s="65">
        <f t="shared" si="8"/>
        <v>4.4433333333333334</v>
      </c>
      <c r="N122" s="65">
        <f t="shared" si="9"/>
        <v>222.16666666666666</v>
      </c>
    </row>
    <row r="123" spans="1:14" ht="15.75" thickBot="1" x14ac:dyDescent="0.3">
      <c r="A123" s="21"/>
      <c r="B123" s="38">
        <v>24</v>
      </c>
      <c r="C123" s="22" t="s">
        <v>118</v>
      </c>
      <c r="D123" s="8" t="s">
        <v>3</v>
      </c>
      <c r="E123" s="22">
        <v>1</v>
      </c>
      <c r="F123" s="25">
        <v>599</v>
      </c>
      <c r="G123" s="25"/>
      <c r="H123" s="25"/>
      <c r="I123" s="25">
        <v>435.04</v>
      </c>
      <c r="J123" s="19">
        <v>611.98</v>
      </c>
      <c r="K123" s="30"/>
      <c r="L123" s="73"/>
      <c r="M123" s="65">
        <f t="shared" si="8"/>
        <v>548.67333333333329</v>
      </c>
      <c r="N123" s="65">
        <f t="shared" si="9"/>
        <v>548.67333333333329</v>
      </c>
    </row>
    <row r="124" spans="1:14" ht="105" customHeight="1" thickBot="1" x14ac:dyDescent="0.3">
      <c r="A124" s="21"/>
      <c r="B124" s="38">
        <v>25</v>
      </c>
      <c r="C124" s="16" t="s">
        <v>119</v>
      </c>
      <c r="D124" s="62" t="s">
        <v>212</v>
      </c>
      <c r="E124" s="22">
        <v>8</v>
      </c>
      <c r="F124" s="25">
        <v>54</v>
      </c>
      <c r="G124" s="25"/>
      <c r="H124" s="25">
        <v>36.74</v>
      </c>
      <c r="I124" s="25">
        <v>48.8</v>
      </c>
      <c r="J124" s="19"/>
      <c r="K124" s="30"/>
      <c r="L124" s="73"/>
      <c r="M124" s="65">
        <f t="shared" si="8"/>
        <v>46.513333333333343</v>
      </c>
      <c r="N124" s="65">
        <f t="shared" si="9"/>
        <v>372.10666666666674</v>
      </c>
    </row>
    <row r="125" spans="1:14" ht="73.5" customHeight="1" thickBot="1" x14ac:dyDescent="0.3">
      <c r="A125" s="21"/>
      <c r="B125" s="38">
        <v>26</v>
      </c>
      <c r="C125" s="22" t="s">
        <v>120</v>
      </c>
      <c r="D125" s="59" t="s">
        <v>212</v>
      </c>
      <c r="E125" s="22">
        <v>3</v>
      </c>
      <c r="F125" s="25">
        <v>65</v>
      </c>
      <c r="G125" s="25"/>
      <c r="H125" s="25">
        <v>36.26</v>
      </c>
      <c r="I125" s="25">
        <v>52.9</v>
      </c>
      <c r="J125" s="19"/>
      <c r="K125" s="30"/>
      <c r="L125" s="73"/>
      <c r="M125" s="65">
        <f t="shared" si="8"/>
        <v>51.386666666666663</v>
      </c>
      <c r="N125" s="65">
        <f t="shared" si="9"/>
        <v>154.16</v>
      </c>
    </row>
    <row r="126" spans="1:14" ht="44.25" customHeight="1" thickBot="1" x14ac:dyDescent="0.3">
      <c r="A126" s="21"/>
      <c r="B126" s="38">
        <v>27</v>
      </c>
      <c r="C126" s="22" t="s">
        <v>121</v>
      </c>
      <c r="D126" s="62" t="s">
        <v>212</v>
      </c>
      <c r="E126" s="22">
        <v>5</v>
      </c>
      <c r="F126" s="25">
        <v>5.3</v>
      </c>
      <c r="G126" s="25"/>
      <c r="H126" s="25">
        <v>5.71</v>
      </c>
      <c r="I126" s="25">
        <v>4.9000000000000004</v>
      </c>
      <c r="J126" s="19"/>
      <c r="K126" s="30"/>
      <c r="L126" s="73"/>
      <c r="M126" s="65">
        <f t="shared" si="8"/>
        <v>5.3033333333333337</v>
      </c>
      <c r="N126" s="65">
        <f t="shared" si="9"/>
        <v>26.516666666666669</v>
      </c>
    </row>
    <row r="127" spans="1:14" ht="39" thickBot="1" x14ac:dyDescent="0.3">
      <c r="A127" s="23"/>
      <c r="B127" s="38">
        <v>28</v>
      </c>
      <c r="C127" s="22" t="s">
        <v>122</v>
      </c>
      <c r="D127" s="59" t="s">
        <v>212</v>
      </c>
      <c r="E127" s="22">
        <v>10</v>
      </c>
      <c r="F127" s="25">
        <v>11.2</v>
      </c>
      <c r="G127" s="25"/>
      <c r="H127" s="25"/>
      <c r="I127" s="25">
        <v>15.77</v>
      </c>
      <c r="J127" s="19">
        <v>17.95</v>
      </c>
      <c r="K127" s="30"/>
      <c r="L127" s="73"/>
      <c r="M127" s="65">
        <f t="shared" si="8"/>
        <v>14.973333333333334</v>
      </c>
      <c r="N127" s="65">
        <f t="shared" si="9"/>
        <v>149.73333333333335</v>
      </c>
    </row>
    <row r="128" spans="1:14" ht="38.25" customHeight="1" thickBot="1" x14ac:dyDescent="0.3">
      <c r="A128" s="21"/>
      <c r="B128" s="38">
        <v>29</v>
      </c>
      <c r="C128" s="22" t="s">
        <v>123</v>
      </c>
      <c r="D128" s="62" t="s">
        <v>212</v>
      </c>
      <c r="E128" s="22">
        <v>8</v>
      </c>
      <c r="F128" s="25">
        <v>33.9</v>
      </c>
      <c r="G128" s="25"/>
      <c r="H128" s="25">
        <v>26</v>
      </c>
      <c r="I128" s="25">
        <v>26.01</v>
      </c>
      <c r="J128" s="19"/>
      <c r="K128" s="30"/>
      <c r="L128" s="73"/>
      <c r="M128" s="65">
        <f t="shared" si="8"/>
        <v>28.636666666666667</v>
      </c>
      <c r="N128" s="65">
        <f t="shared" si="9"/>
        <v>229.09333333333333</v>
      </c>
    </row>
    <row r="129" spans="1:14" ht="15.75" thickBot="1" x14ac:dyDescent="0.3">
      <c r="A129" s="21"/>
      <c r="B129" s="38">
        <v>30</v>
      </c>
      <c r="C129" s="22" t="s">
        <v>124</v>
      </c>
      <c r="D129" s="59" t="s">
        <v>212</v>
      </c>
      <c r="E129" s="22">
        <v>8</v>
      </c>
      <c r="F129" s="25">
        <v>35.99</v>
      </c>
      <c r="G129" s="25"/>
      <c r="H129" s="25"/>
      <c r="I129" s="25">
        <v>33.99</v>
      </c>
      <c r="J129" s="19">
        <v>31.95</v>
      </c>
      <c r="K129" s="30"/>
      <c r="L129" s="73"/>
      <c r="M129" s="65">
        <f t="shared" si="8"/>
        <v>33.976666666666667</v>
      </c>
      <c r="N129" s="65">
        <f t="shared" si="9"/>
        <v>271.81333333333333</v>
      </c>
    </row>
    <row r="130" spans="1:14" ht="30.75" customHeight="1" thickBot="1" x14ac:dyDescent="0.3">
      <c r="A130" s="21"/>
      <c r="B130" s="38">
        <v>31</v>
      </c>
      <c r="C130" s="22" t="s">
        <v>125</v>
      </c>
      <c r="D130" s="62" t="s">
        <v>212</v>
      </c>
      <c r="E130" s="22">
        <v>25</v>
      </c>
      <c r="F130" s="25">
        <v>18</v>
      </c>
      <c r="G130" s="25"/>
      <c r="H130" s="25">
        <v>11.75</v>
      </c>
      <c r="I130" s="25">
        <v>15.99</v>
      </c>
      <c r="J130" s="19"/>
      <c r="K130" s="30"/>
      <c r="L130" s="73"/>
      <c r="M130" s="65">
        <f t="shared" si="8"/>
        <v>15.246666666666668</v>
      </c>
      <c r="N130" s="65">
        <f t="shared" si="9"/>
        <v>381.16666666666669</v>
      </c>
    </row>
    <row r="131" spans="1:14" ht="44.25" customHeight="1" thickBot="1" x14ac:dyDescent="0.3">
      <c r="A131" s="23">
        <v>4</v>
      </c>
      <c r="B131" s="38">
        <v>32</v>
      </c>
      <c r="C131" s="22" t="s">
        <v>126</v>
      </c>
      <c r="D131" s="8" t="s">
        <v>4</v>
      </c>
      <c r="E131" s="22">
        <v>3000</v>
      </c>
      <c r="F131" s="25">
        <v>1.5</v>
      </c>
      <c r="G131" s="25"/>
      <c r="H131" s="25"/>
      <c r="I131" s="25">
        <v>0.96899999999999997</v>
      </c>
      <c r="J131" s="19">
        <v>1.1399999999999999</v>
      </c>
      <c r="K131" s="30"/>
      <c r="L131" s="73"/>
      <c r="M131" s="65">
        <f t="shared" si="8"/>
        <v>1.2030000000000001</v>
      </c>
      <c r="N131" s="65">
        <f t="shared" si="9"/>
        <v>3609</v>
      </c>
    </row>
    <row r="132" spans="1:14" ht="15.75" thickBot="1" x14ac:dyDescent="0.3">
      <c r="A132" s="21"/>
      <c r="B132" s="38">
        <v>33</v>
      </c>
      <c r="C132" s="22" t="s">
        <v>127</v>
      </c>
      <c r="D132" s="62" t="s">
        <v>212</v>
      </c>
      <c r="E132" s="22">
        <v>15</v>
      </c>
      <c r="F132" s="25">
        <v>5.2</v>
      </c>
      <c r="G132" s="25"/>
      <c r="H132" s="25">
        <v>4.04</v>
      </c>
      <c r="I132" s="25">
        <v>3.6779999999999999</v>
      </c>
      <c r="J132" s="19"/>
      <c r="K132" s="30"/>
      <c r="L132" s="73"/>
      <c r="M132" s="65">
        <f t="shared" ref="M132:M163" si="10">AVERAGE(F132:L132)</f>
        <v>4.306</v>
      </c>
      <c r="N132" s="65">
        <f t="shared" ref="N132:N163" si="11">M132*E132</f>
        <v>64.59</v>
      </c>
    </row>
    <row r="133" spans="1:14" ht="15.75" thickBot="1" x14ac:dyDescent="0.3">
      <c r="A133" s="21"/>
      <c r="B133" s="38">
        <v>34</v>
      </c>
      <c r="C133" s="22" t="s">
        <v>128</v>
      </c>
      <c r="D133" s="59" t="s">
        <v>212</v>
      </c>
      <c r="E133" s="22">
        <v>20</v>
      </c>
      <c r="F133" s="46">
        <v>7.2</v>
      </c>
      <c r="G133" s="74"/>
      <c r="H133" s="25">
        <v>6.13</v>
      </c>
      <c r="I133" s="25"/>
      <c r="J133" s="19">
        <v>6.6</v>
      </c>
      <c r="K133" s="30"/>
      <c r="L133" s="73"/>
      <c r="M133" s="65">
        <f t="shared" si="10"/>
        <v>6.6433333333333335</v>
      </c>
      <c r="N133" s="65">
        <f t="shared" si="11"/>
        <v>132.86666666666667</v>
      </c>
    </row>
    <row r="134" spans="1:14" ht="15.75" thickBot="1" x14ac:dyDescent="0.3">
      <c r="A134" s="21"/>
      <c r="B134" s="38">
        <v>35</v>
      </c>
      <c r="C134" s="22" t="s">
        <v>129</v>
      </c>
      <c r="D134" s="26" t="s">
        <v>5</v>
      </c>
      <c r="E134" s="22">
        <v>25</v>
      </c>
      <c r="F134" s="25">
        <v>15.9</v>
      </c>
      <c r="G134" s="25"/>
      <c r="H134" s="25"/>
      <c r="I134" s="25">
        <v>18.829999999999998</v>
      </c>
      <c r="J134" s="19">
        <v>16.32</v>
      </c>
      <c r="K134" s="30"/>
      <c r="L134" s="73"/>
      <c r="M134" s="65">
        <f t="shared" si="10"/>
        <v>17.016666666666666</v>
      </c>
      <c r="N134" s="65">
        <f t="shared" si="11"/>
        <v>425.41666666666663</v>
      </c>
    </row>
    <row r="135" spans="1:14" ht="81.75" customHeight="1" thickBot="1" x14ac:dyDescent="0.3">
      <c r="A135" s="21"/>
      <c r="B135" s="39">
        <v>36</v>
      </c>
      <c r="C135" s="24" t="s">
        <v>130</v>
      </c>
      <c r="D135" s="59" t="s">
        <v>212</v>
      </c>
      <c r="E135" s="24">
        <v>5</v>
      </c>
      <c r="F135" s="25">
        <v>61</v>
      </c>
      <c r="G135" s="25"/>
      <c r="H135" s="25">
        <v>42.56</v>
      </c>
      <c r="I135" s="25"/>
      <c r="J135" s="19">
        <v>41.42</v>
      </c>
      <c r="K135" s="30"/>
      <c r="L135" s="73"/>
      <c r="M135" s="65">
        <f t="shared" si="10"/>
        <v>48.326666666666675</v>
      </c>
      <c r="N135" s="65">
        <f t="shared" si="11"/>
        <v>241.63333333333338</v>
      </c>
    </row>
    <row r="136" spans="1:14" ht="127.5" customHeight="1" thickBot="1" x14ac:dyDescent="0.3">
      <c r="A136" s="21"/>
      <c r="B136" s="45">
        <v>37</v>
      </c>
      <c r="C136" s="28" t="s">
        <v>131</v>
      </c>
      <c r="D136" s="62" t="s">
        <v>212</v>
      </c>
      <c r="E136" s="28">
        <v>5</v>
      </c>
      <c r="F136" s="25">
        <v>32.99</v>
      </c>
      <c r="G136" s="25"/>
      <c r="H136" s="25"/>
      <c r="I136" s="25">
        <v>32.450000000000003</v>
      </c>
      <c r="J136" s="19">
        <v>33.97</v>
      </c>
      <c r="K136" s="30"/>
      <c r="L136" s="73"/>
      <c r="M136" s="65">
        <f t="shared" si="10"/>
        <v>33.136666666666663</v>
      </c>
      <c r="N136" s="65">
        <f t="shared" si="11"/>
        <v>165.68333333333331</v>
      </c>
    </row>
    <row r="137" spans="1:14" ht="38.25" customHeight="1" thickBot="1" x14ac:dyDescent="0.3">
      <c r="A137" s="21"/>
      <c r="B137" s="44">
        <v>38</v>
      </c>
      <c r="C137" s="22" t="s">
        <v>132</v>
      </c>
      <c r="D137" s="59" t="s">
        <v>212</v>
      </c>
      <c r="E137" s="22">
        <v>1</v>
      </c>
      <c r="F137" s="25">
        <v>49.8</v>
      </c>
      <c r="G137" s="25"/>
      <c r="H137" s="25">
        <v>31.95</v>
      </c>
      <c r="I137" s="25"/>
      <c r="J137" s="19">
        <v>33.14</v>
      </c>
      <c r="K137" s="30"/>
      <c r="L137" s="73"/>
      <c r="M137" s="65">
        <f t="shared" si="10"/>
        <v>38.296666666666667</v>
      </c>
      <c r="N137" s="65">
        <f t="shared" si="11"/>
        <v>38.296666666666667</v>
      </c>
    </row>
    <row r="138" spans="1:14" ht="15.75" thickBot="1" x14ac:dyDescent="0.3">
      <c r="A138" s="21"/>
      <c r="B138" s="38">
        <v>39</v>
      </c>
      <c r="C138" s="22" t="s">
        <v>133</v>
      </c>
      <c r="D138" s="62" t="s">
        <v>212</v>
      </c>
      <c r="E138" s="22">
        <v>25</v>
      </c>
      <c r="F138" s="25">
        <v>5</v>
      </c>
      <c r="G138" s="25"/>
      <c r="H138" s="25"/>
      <c r="I138" s="25">
        <v>6.81</v>
      </c>
      <c r="J138" s="19">
        <v>5.4</v>
      </c>
      <c r="K138" s="30"/>
      <c r="L138" s="73"/>
      <c r="M138" s="65">
        <f t="shared" si="10"/>
        <v>5.7366666666666672</v>
      </c>
      <c r="N138" s="65">
        <f t="shared" si="11"/>
        <v>143.41666666666669</v>
      </c>
    </row>
    <row r="139" spans="1:14" ht="15.75" thickBot="1" x14ac:dyDescent="0.3">
      <c r="A139" s="21"/>
      <c r="B139" s="38">
        <v>40</v>
      </c>
      <c r="C139" s="22" t="s">
        <v>134</v>
      </c>
      <c r="D139" s="59" t="s">
        <v>212</v>
      </c>
      <c r="E139" s="22">
        <v>3</v>
      </c>
      <c r="F139" s="25">
        <v>41.2</v>
      </c>
      <c r="G139" s="25"/>
      <c r="H139" s="25"/>
      <c r="I139" s="25">
        <v>33.44</v>
      </c>
      <c r="J139" s="19">
        <v>27.99</v>
      </c>
      <c r="K139" s="30"/>
      <c r="L139" s="73"/>
      <c r="M139" s="65">
        <f t="shared" si="10"/>
        <v>34.21</v>
      </c>
      <c r="N139" s="65">
        <f t="shared" si="11"/>
        <v>102.63</v>
      </c>
    </row>
    <row r="140" spans="1:14" ht="72" customHeight="1" thickBot="1" x14ac:dyDescent="0.3">
      <c r="A140" s="23"/>
      <c r="B140" s="38">
        <v>41</v>
      </c>
      <c r="C140" s="22" t="s">
        <v>135</v>
      </c>
      <c r="D140" s="62" t="s">
        <v>212</v>
      </c>
      <c r="E140" s="22">
        <v>8</v>
      </c>
      <c r="F140" s="25">
        <v>12.9</v>
      </c>
      <c r="G140" s="25"/>
      <c r="H140" s="25">
        <v>11.36</v>
      </c>
      <c r="I140" s="25"/>
      <c r="J140" s="19">
        <v>17</v>
      </c>
      <c r="K140" s="30"/>
      <c r="L140" s="73"/>
      <c r="M140" s="65">
        <f t="shared" si="10"/>
        <v>13.753333333333332</v>
      </c>
      <c r="N140" s="65">
        <f t="shared" si="11"/>
        <v>110.02666666666666</v>
      </c>
    </row>
    <row r="141" spans="1:14" ht="102" customHeight="1" thickBot="1" x14ac:dyDescent="0.3">
      <c r="A141" s="21"/>
      <c r="B141" s="38">
        <v>42</v>
      </c>
      <c r="C141" s="16" t="s">
        <v>136</v>
      </c>
      <c r="D141" s="59" t="s">
        <v>212</v>
      </c>
      <c r="E141" s="22">
        <v>3</v>
      </c>
      <c r="F141" s="25">
        <v>38.799999999999997</v>
      </c>
      <c r="G141" s="25"/>
      <c r="H141" s="25"/>
      <c r="I141" s="25">
        <v>52</v>
      </c>
      <c r="J141" s="19">
        <v>37.909999999999997</v>
      </c>
      <c r="K141" s="30"/>
      <c r="L141" s="73"/>
      <c r="M141" s="65">
        <f t="shared" si="10"/>
        <v>42.903333333333329</v>
      </c>
      <c r="N141" s="65">
        <f t="shared" si="11"/>
        <v>128.70999999999998</v>
      </c>
    </row>
    <row r="142" spans="1:14" ht="26.25" thickBot="1" x14ac:dyDescent="0.3">
      <c r="A142" s="21"/>
      <c r="B142" s="38">
        <v>43</v>
      </c>
      <c r="C142" s="22" t="s">
        <v>137</v>
      </c>
      <c r="D142" s="26" t="s">
        <v>3</v>
      </c>
      <c r="E142" s="22">
        <v>50</v>
      </c>
      <c r="F142" s="25">
        <v>3.29</v>
      </c>
      <c r="G142" s="25"/>
      <c r="H142" s="25"/>
      <c r="I142" s="25">
        <v>3.45</v>
      </c>
      <c r="J142" s="19">
        <v>2.9</v>
      </c>
      <c r="K142" s="30"/>
      <c r="L142" s="73"/>
      <c r="M142" s="65">
        <f t="shared" si="10"/>
        <v>3.2133333333333334</v>
      </c>
      <c r="N142" s="65">
        <f t="shared" si="11"/>
        <v>160.66666666666666</v>
      </c>
    </row>
    <row r="143" spans="1:14" ht="153.75" customHeight="1" thickBot="1" x14ac:dyDescent="0.3">
      <c r="A143" s="21"/>
      <c r="B143" s="39">
        <v>44</v>
      </c>
      <c r="C143" s="24" t="s">
        <v>138</v>
      </c>
      <c r="D143" s="59" t="s">
        <v>212</v>
      </c>
      <c r="E143" s="24">
        <v>3</v>
      </c>
      <c r="F143" s="25">
        <v>70.5</v>
      </c>
      <c r="G143" s="25"/>
      <c r="H143" s="25">
        <v>43.08</v>
      </c>
      <c r="I143" s="25"/>
      <c r="J143" s="19">
        <v>48.99</v>
      </c>
      <c r="K143" s="30"/>
      <c r="L143" s="73"/>
      <c r="M143" s="65">
        <f t="shared" si="10"/>
        <v>54.19</v>
      </c>
      <c r="N143" s="65">
        <f t="shared" si="11"/>
        <v>162.57</v>
      </c>
    </row>
    <row r="144" spans="1:14" ht="77.25" thickBot="1" x14ac:dyDescent="0.3">
      <c r="A144" s="21"/>
      <c r="B144" s="44">
        <v>45</v>
      </c>
      <c r="C144" s="17" t="s">
        <v>139</v>
      </c>
      <c r="D144" s="62" t="s">
        <v>212</v>
      </c>
      <c r="E144" s="28">
        <v>3</v>
      </c>
      <c r="F144" s="25">
        <v>53.89</v>
      </c>
      <c r="G144" s="25"/>
      <c r="H144" s="25"/>
      <c r="I144" s="25">
        <v>71.900000000000006</v>
      </c>
      <c r="J144" s="19">
        <v>60.47</v>
      </c>
      <c r="K144" s="30"/>
      <c r="L144" s="73"/>
      <c r="M144" s="65">
        <f t="shared" si="10"/>
        <v>62.086666666666666</v>
      </c>
      <c r="N144" s="65">
        <f t="shared" si="11"/>
        <v>186.26</v>
      </c>
    </row>
    <row r="145" spans="1:14" ht="127.5" customHeight="1" thickBot="1" x14ac:dyDescent="0.3">
      <c r="A145" s="21"/>
      <c r="B145" s="38">
        <v>46</v>
      </c>
      <c r="C145" s="22" t="s">
        <v>140</v>
      </c>
      <c r="D145" s="59" t="s">
        <v>212</v>
      </c>
      <c r="E145" s="22">
        <v>4</v>
      </c>
      <c r="F145" s="25">
        <v>47.5</v>
      </c>
      <c r="G145" s="25"/>
      <c r="H145" s="25">
        <v>32.729999999999997</v>
      </c>
      <c r="I145" s="25">
        <v>35.700000000000003</v>
      </c>
      <c r="J145" s="19"/>
      <c r="K145" s="30"/>
      <c r="L145" s="73"/>
      <c r="M145" s="65">
        <f t="shared" si="10"/>
        <v>38.643333333333331</v>
      </c>
      <c r="N145" s="65">
        <f t="shared" si="11"/>
        <v>154.57333333333332</v>
      </c>
    </row>
    <row r="146" spans="1:14" ht="15.75" thickBot="1" x14ac:dyDescent="0.3">
      <c r="A146" s="21"/>
      <c r="B146" s="38">
        <v>47</v>
      </c>
      <c r="C146" s="22" t="s">
        <v>141</v>
      </c>
      <c r="D146" s="62" t="s">
        <v>212</v>
      </c>
      <c r="E146" s="22">
        <v>5</v>
      </c>
      <c r="F146" s="25">
        <v>33.89</v>
      </c>
      <c r="G146" s="25"/>
      <c r="H146" s="25">
        <v>21.26</v>
      </c>
      <c r="I146" s="25">
        <v>30.96</v>
      </c>
      <c r="J146" s="19"/>
      <c r="K146" s="30"/>
      <c r="L146" s="73"/>
      <c r="M146" s="65">
        <f t="shared" si="10"/>
        <v>28.703333333333337</v>
      </c>
      <c r="N146" s="65">
        <f t="shared" si="11"/>
        <v>143.51666666666668</v>
      </c>
    </row>
    <row r="147" spans="1:14" ht="30.75" customHeight="1" thickBot="1" x14ac:dyDescent="0.3">
      <c r="A147" s="21"/>
      <c r="B147" s="38">
        <v>48</v>
      </c>
      <c r="C147" s="22" t="s">
        <v>142</v>
      </c>
      <c r="D147" s="59" t="s">
        <v>212</v>
      </c>
      <c r="E147" s="22">
        <v>4</v>
      </c>
      <c r="F147" s="25">
        <v>50</v>
      </c>
      <c r="G147" s="25"/>
      <c r="H147" s="25"/>
      <c r="I147" s="25">
        <v>58.92</v>
      </c>
      <c r="J147" s="19">
        <v>60.9</v>
      </c>
      <c r="K147" s="30"/>
      <c r="L147" s="73"/>
      <c r="M147" s="65">
        <f t="shared" si="10"/>
        <v>56.606666666666662</v>
      </c>
      <c r="N147" s="65">
        <f t="shared" si="11"/>
        <v>226.42666666666665</v>
      </c>
    </row>
    <row r="148" spans="1:14" ht="30" customHeight="1" thickBot="1" x14ac:dyDescent="0.3">
      <c r="A148" s="23"/>
      <c r="B148" s="38">
        <v>49</v>
      </c>
      <c r="C148" s="22" t="s">
        <v>143</v>
      </c>
      <c r="D148" s="62" t="s">
        <v>212</v>
      </c>
      <c r="E148" s="22">
        <v>3</v>
      </c>
      <c r="F148" s="25">
        <v>42</v>
      </c>
      <c r="G148" s="25"/>
      <c r="H148" s="25">
        <v>30.98</v>
      </c>
      <c r="I148" s="25"/>
      <c r="J148" s="19">
        <v>32.11</v>
      </c>
      <c r="K148" s="30"/>
      <c r="L148" s="73"/>
      <c r="M148" s="65">
        <f t="shared" si="10"/>
        <v>35.03</v>
      </c>
      <c r="N148" s="65">
        <f t="shared" si="11"/>
        <v>105.09</v>
      </c>
    </row>
    <row r="149" spans="1:14" ht="146.25" customHeight="1" thickBot="1" x14ac:dyDescent="0.3">
      <c r="A149" s="21"/>
      <c r="B149" s="39">
        <v>50</v>
      </c>
      <c r="C149" s="24" t="s">
        <v>144</v>
      </c>
      <c r="D149" s="59" t="s">
        <v>212</v>
      </c>
      <c r="E149" s="22">
        <v>8</v>
      </c>
      <c r="F149" s="25">
        <v>56</v>
      </c>
      <c r="G149" s="25"/>
      <c r="H149" s="25">
        <v>31.95</v>
      </c>
      <c r="I149" s="25">
        <v>31.6</v>
      </c>
      <c r="J149" s="19"/>
      <c r="K149" s="30"/>
      <c r="L149" s="73"/>
      <c r="M149" s="65">
        <f t="shared" si="10"/>
        <v>39.85</v>
      </c>
      <c r="N149" s="65">
        <f t="shared" si="11"/>
        <v>318.8</v>
      </c>
    </row>
    <row r="150" spans="1:14" ht="84.75" customHeight="1" thickBot="1" x14ac:dyDescent="0.3">
      <c r="A150" s="21"/>
      <c r="B150" s="45">
        <v>51</v>
      </c>
      <c r="C150" s="29" t="s">
        <v>145</v>
      </c>
      <c r="D150" s="62" t="s">
        <v>212</v>
      </c>
      <c r="E150" s="24">
        <v>10</v>
      </c>
      <c r="F150" s="25">
        <v>57.85</v>
      </c>
      <c r="G150" s="25"/>
      <c r="H150" s="25">
        <v>35.130000000000003</v>
      </c>
      <c r="I150" s="25">
        <v>38.99</v>
      </c>
      <c r="J150" s="19"/>
      <c r="K150" s="30"/>
      <c r="L150" s="73"/>
      <c r="M150" s="65">
        <f t="shared" si="10"/>
        <v>43.99</v>
      </c>
      <c r="N150" s="65">
        <f t="shared" si="11"/>
        <v>439.90000000000003</v>
      </c>
    </row>
    <row r="151" spans="1:14" ht="63.75" customHeight="1" thickBot="1" x14ac:dyDescent="0.3">
      <c r="A151" s="21"/>
      <c r="B151" s="45">
        <v>52</v>
      </c>
      <c r="C151" s="28" t="s">
        <v>146</v>
      </c>
      <c r="D151" s="59" t="s">
        <v>212</v>
      </c>
      <c r="E151" s="29">
        <v>4</v>
      </c>
      <c r="F151" s="25">
        <v>70.099999999999994</v>
      </c>
      <c r="G151" s="25"/>
      <c r="H151" s="25">
        <v>48.19</v>
      </c>
      <c r="I151" s="25">
        <v>66.900000000000006</v>
      </c>
      <c r="J151" s="19"/>
      <c r="K151" s="30"/>
      <c r="L151" s="73"/>
      <c r="M151" s="65">
        <f t="shared" si="10"/>
        <v>61.73</v>
      </c>
      <c r="N151" s="65">
        <f t="shared" si="11"/>
        <v>246.92</v>
      </c>
    </row>
    <row r="152" spans="1:14" ht="53.25" customHeight="1" thickBot="1" x14ac:dyDescent="0.3">
      <c r="A152" s="21"/>
      <c r="B152" s="44">
        <v>53</v>
      </c>
      <c r="C152" s="22" t="s">
        <v>147</v>
      </c>
      <c r="D152" s="62" t="s">
        <v>212</v>
      </c>
      <c r="E152" s="28">
        <v>3</v>
      </c>
      <c r="F152" s="25">
        <v>106.2</v>
      </c>
      <c r="G152" s="25"/>
      <c r="H152" s="25">
        <v>67.12</v>
      </c>
      <c r="I152" s="25">
        <v>79.28</v>
      </c>
      <c r="J152" s="19"/>
      <c r="K152" s="30"/>
      <c r="L152" s="73"/>
      <c r="M152" s="65">
        <f t="shared" si="10"/>
        <v>84.2</v>
      </c>
      <c r="N152" s="65">
        <f t="shared" si="11"/>
        <v>252.60000000000002</v>
      </c>
    </row>
    <row r="153" spans="1:14" ht="44.25" customHeight="1" thickBot="1" x14ac:dyDescent="0.3">
      <c r="A153" s="21"/>
      <c r="B153" s="38">
        <v>54</v>
      </c>
      <c r="C153" s="22" t="s">
        <v>148</v>
      </c>
      <c r="D153" s="59" t="s">
        <v>212</v>
      </c>
      <c r="E153" s="22">
        <v>5</v>
      </c>
      <c r="F153" s="25">
        <v>92.3</v>
      </c>
      <c r="G153" s="25"/>
      <c r="H153" s="25"/>
      <c r="I153" s="25">
        <v>66.900000000000006</v>
      </c>
      <c r="J153" s="19">
        <v>57.9</v>
      </c>
      <c r="K153" s="30"/>
      <c r="L153" s="73"/>
      <c r="M153" s="65">
        <f t="shared" si="10"/>
        <v>72.36666666666666</v>
      </c>
      <c r="N153" s="65">
        <f t="shared" si="11"/>
        <v>361.83333333333331</v>
      </c>
    </row>
    <row r="154" spans="1:14" ht="24.75" customHeight="1" thickBot="1" x14ac:dyDescent="0.3">
      <c r="A154" s="21"/>
      <c r="B154" s="38">
        <v>55</v>
      </c>
      <c r="C154" s="22" t="s">
        <v>149</v>
      </c>
      <c r="D154" s="62" t="s">
        <v>212</v>
      </c>
      <c r="E154" s="22">
        <v>3</v>
      </c>
      <c r="F154" s="25">
        <v>19.2</v>
      </c>
      <c r="G154" s="25"/>
      <c r="H154" s="25">
        <v>12.96</v>
      </c>
      <c r="I154" s="25"/>
      <c r="J154" s="19">
        <v>16.25</v>
      </c>
      <c r="K154" s="30"/>
      <c r="L154" s="73"/>
      <c r="M154" s="65">
        <f t="shared" si="10"/>
        <v>16.136666666666667</v>
      </c>
      <c r="N154" s="65">
        <f t="shared" si="11"/>
        <v>48.41</v>
      </c>
    </row>
    <row r="155" spans="1:14" ht="38.25" customHeight="1" thickBot="1" x14ac:dyDescent="0.3">
      <c r="A155" s="21"/>
      <c r="B155" s="38">
        <v>56</v>
      </c>
      <c r="C155" s="22" t="s">
        <v>150</v>
      </c>
      <c r="D155" s="59" t="s">
        <v>212</v>
      </c>
      <c r="E155" s="22">
        <v>4</v>
      </c>
      <c r="F155" s="25">
        <v>56.2</v>
      </c>
      <c r="G155" s="25"/>
      <c r="H155" s="25"/>
      <c r="I155" s="25">
        <v>63.1</v>
      </c>
      <c r="J155" s="19">
        <v>46</v>
      </c>
      <c r="K155" s="30"/>
      <c r="L155" s="73"/>
      <c r="M155" s="65">
        <f t="shared" si="10"/>
        <v>55.1</v>
      </c>
      <c r="N155" s="65">
        <f t="shared" si="11"/>
        <v>220.4</v>
      </c>
    </row>
    <row r="156" spans="1:14" ht="25.5" customHeight="1" thickBot="1" x14ac:dyDescent="0.3">
      <c r="A156" s="21"/>
      <c r="B156" s="38">
        <v>57</v>
      </c>
      <c r="C156" s="22" t="s">
        <v>151</v>
      </c>
      <c r="D156" s="62" t="s">
        <v>212</v>
      </c>
      <c r="E156" s="22">
        <v>15</v>
      </c>
      <c r="F156" s="25">
        <v>23.1</v>
      </c>
      <c r="G156" s="25"/>
      <c r="H156" s="25"/>
      <c r="I156" s="25">
        <v>32</v>
      </c>
      <c r="J156" s="19">
        <v>29.99</v>
      </c>
      <c r="K156" s="30"/>
      <c r="L156" s="73"/>
      <c r="M156" s="65">
        <f t="shared" si="10"/>
        <v>28.363333333333333</v>
      </c>
      <c r="N156" s="65">
        <f t="shared" si="11"/>
        <v>425.45</v>
      </c>
    </row>
    <row r="157" spans="1:14" ht="36" customHeight="1" thickBot="1" x14ac:dyDescent="0.3">
      <c r="A157" s="21"/>
      <c r="B157" s="38">
        <v>58</v>
      </c>
      <c r="C157" s="22" t="s">
        <v>152</v>
      </c>
      <c r="D157" s="59" t="s">
        <v>212</v>
      </c>
      <c r="E157" s="22">
        <v>3</v>
      </c>
      <c r="F157" s="25">
        <v>28.9</v>
      </c>
      <c r="G157" s="25"/>
      <c r="H157" s="25">
        <v>36.049999999999997</v>
      </c>
      <c r="I157" s="25"/>
      <c r="J157" s="19">
        <v>36.99</v>
      </c>
      <c r="K157" s="30"/>
      <c r="L157" s="73"/>
      <c r="M157" s="65">
        <f t="shared" si="10"/>
        <v>33.979999999999997</v>
      </c>
      <c r="N157" s="65">
        <f t="shared" si="11"/>
        <v>101.94</v>
      </c>
    </row>
    <row r="158" spans="1:14" ht="114.75" customHeight="1" thickBot="1" x14ac:dyDescent="0.3">
      <c r="A158" s="23"/>
      <c r="B158" s="39">
        <v>59</v>
      </c>
      <c r="C158" s="24" t="s">
        <v>153</v>
      </c>
      <c r="D158" s="62" t="s">
        <v>212</v>
      </c>
      <c r="E158" s="24">
        <v>4</v>
      </c>
      <c r="F158" s="25">
        <v>99.8</v>
      </c>
      <c r="G158" s="25"/>
      <c r="H158" s="25">
        <v>51.7</v>
      </c>
      <c r="I158" s="25">
        <v>73.7</v>
      </c>
      <c r="J158" s="19"/>
      <c r="K158" s="30"/>
      <c r="L158" s="73"/>
      <c r="M158" s="65">
        <f t="shared" si="10"/>
        <v>75.066666666666663</v>
      </c>
      <c r="N158" s="65">
        <f t="shared" si="11"/>
        <v>300.26666666666665</v>
      </c>
    </row>
    <row r="159" spans="1:14" ht="65.25" customHeight="1" thickBot="1" x14ac:dyDescent="0.3">
      <c r="A159" s="21"/>
      <c r="B159" s="44">
        <v>60</v>
      </c>
      <c r="C159" s="28" t="s">
        <v>154</v>
      </c>
      <c r="D159" s="59" t="s">
        <v>212</v>
      </c>
      <c r="E159" s="28">
        <v>3</v>
      </c>
      <c r="F159" s="25">
        <v>21.3</v>
      </c>
      <c r="G159" s="25"/>
      <c r="H159" s="25">
        <v>18.059999999999999</v>
      </c>
      <c r="I159" s="25">
        <v>24.9</v>
      </c>
      <c r="J159" s="19"/>
      <c r="K159" s="30"/>
      <c r="L159" s="73"/>
      <c r="M159" s="65">
        <f t="shared" si="10"/>
        <v>21.419999999999998</v>
      </c>
      <c r="N159" s="65">
        <f t="shared" si="11"/>
        <v>64.259999999999991</v>
      </c>
    </row>
    <row r="160" spans="1:14" ht="32.25" customHeight="1" thickBot="1" x14ac:dyDescent="0.3">
      <c r="A160" s="21"/>
      <c r="B160" s="38">
        <v>61</v>
      </c>
      <c r="C160" s="22" t="s">
        <v>155</v>
      </c>
      <c r="D160" s="62" t="s">
        <v>212</v>
      </c>
      <c r="E160" s="22">
        <v>2</v>
      </c>
      <c r="F160" s="25">
        <v>73.5</v>
      </c>
      <c r="G160" s="25"/>
      <c r="H160" s="25"/>
      <c r="I160" s="25">
        <v>75</v>
      </c>
      <c r="J160" s="19">
        <v>71.400000000000006</v>
      </c>
      <c r="K160" s="30"/>
      <c r="L160" s="73"/>
      <c r="M160" s="65">
        <f t="shared" si="10"/>
        <v>73.3</v>
      </c>
      <c r="N160" s="65">
        <f t="shared" si="11"/>
        <v>146.6</v>
      </c>
    </row>
    <row r="161" spans="1:14" ht="41.25" customHeight="1" thickBot="1" x14ac:dyDescent="0.3">
      <c r="A161" s="21"/>
      <c r="B161" s="38">
        <v>62</v>
      </c>
      <c r="C161" s="22" t="s">
        <v>156</v>
      </c>
      <c r="D161" s="59" t="s">
        <v>212</v>
      </c>
      <c r="E161" s="22">
        <v>2</v>
      </c>
      <c r="F161" s="25">
        <v>389</v>
      </c>
      <c r="G161" s="25"/>
      <c r="H161" s="25"/>
      <c r="I161" s="25">
        <v>455.1</v>
      </c>
      <c r="J161" s="19">
        <v>342.9</v>
      </c>
      <c r="K161" s="30"/>
      <c r="L161" s="73"/>
      <c r="M161" s="65">
        <f t="shared" si="10"/>
        <v>395.66666666666669</v>
      </c>
      <c r="N161" s="65">
        <f t="shared" si="11"/>
        <v>791.33333333333337</v>
      </c>
    </row>
    <row r="162" spans="1:14" ht="39" thickBot="1" x14ac:dyDescent="0.3">
      <c r="A162" s="21"/>
      <c r="B162" s="38">
        <v>63</v>
      </c>
      <c r="C162" s="22" t="s">
        <v>157</v>
      </c>
      <c r="D162" s="59" t="s">
        <v>212</v>
      </c>
      <c r="E162" s="22">
        <v>5</v>
      </c>
      <c r="F162" s="25">
        <v>15.9</v>
      </c>
      <c r="G162" s="25"/>
      <c r="H162" s="25">
        <v>9.9600000000000009</v>
      </c>
      <c r="I162" s="25">
        <v>11.66</v>
      </c>
      <c r="J162" s="19"/>
      <c r="K162" s="30"/>
      <c r="L162" s="73"/>
      <c r="M162" s="65">
        <f t="shared" si="10"/>
        <v>12.506666666666666</v>
      </c>
      <c r="N162" s="65">
        <f t="shared" si="11"/>
        <v>62.533333333333331</v>
      </c>
    </row>
    <row r="163" spans="1:14" ht="39" thickBot="1" x14ac:dyDescent="0.3">
      <c r="A163" s="26"/>
      <c r="B163" s="38">
        <v>64</v>
      </c>
      <c r="C163" s="22" t="s">
        <v>158</v>
      </c>
      <c r="D163" s="75" t="s">
        <v>212</v>
      </c>
      <c r="E163" s="22">
        <v>5</v>
      </c>
      <c r="F163" s="25">
        <v>18</v>
      </c>
      <c r="G163" s="25"/>
      <c r="H163" s="25">
        <v>17.72</v>
      </c>
      <c r="I163" s="25">
        <v>23.91</v>
      </c>
      <c r="J163" s="19"/>
      <c r="K163" s="30"/>
      <c r="L163" s="73">
        <v>16.149999999999999</v>
      </c>
      <c r="M163" s="65">
        <f t="shared" si="10"/>
        <v>18.945</v>
      </c>
      <c r="N163" s="65">
        <f t="shared" si="11"/>
        <v>94.724999999999994</v>
      </c>
    </row>
    <row r="164" spans="1:14" ht="26.25" customHeight="1" thickBot="1" x14ac:dyDescent="0.3">
      <c r="A164" s="119" t="s">
        <v>218</v>
      </c>
      <c r="B164" s="120"/>
      <c r="C164" s="120"/>
      <c r="D164" s="120"/>
      <c r="E164" s="120"/>
      <c r="F164" s="120"/>
      <c r="G164" s="120"/>
      <c r="H164" s="120"/>
      <c r="I164" s="120"/>
      <c r="J164" s="120"/>
      <c r="K164" s="120"/>
      <c r="L164" s="120"/>
      <c r="M164" s="121"/>
      <c r="N164" s="65">
        <f>SUM(N100:N163)</f>
        <v>23428.968333333323</v>
      </c>
    </row>
    <row r="165" spans="1:14" ht="15.75" thickBot="1" x14ac:dyDescent="0.3">
      <c r="A165" s="64"/>
      <c r="B165" s="66"/>
      <c r="C165" s="67"/>
      <c r="D165" s="66"/>
      <c r="E165" s="66"/>
      <c r="F165" s="68"/>
      <c r="G165" s="68"/>
      <c r="H165" s="68"/>
      <c r="I165" s="68"/>
      <c r="J165" s="68"/>
      <c r="K165" s="68"/>
      <c r="L165" s="68"/>
      <c r="M165" s="68"/>
      <c r="N165" s="69"/>
    </row>
    <row r="166" spans="1:14" ht="30" customHeight="1" thickBot="1" x14ac:dyDescent="0.3">
      <c r="A166" s="95" t="s">
        <v>1</v>
      </c>
      <c r="B166" s="35" t="s">
        <v>0</v>
      </c>
      <c r="C166" s="36" t="s">
        <v>2</v>
      </c>
      <c r="D166" s="35" t="s">
        <v>251</v>
      </c>
      <c r="E166" s="35" t="s">
        <v>242</v>
      </c>
      <c r="F166" s="35" t="s">
        <v>243</v>
      </c>
      <c r="G166" s="35" t="s">
        <v>253</v>
      </c>
      <c r="H166" s="35" t="s">
        <v>252</v>
      </c>
      <c r="I166" s="40" t="s">
        <v>245</v>
      </c>
      <c r="J166" s="35"/>
      <c r="K166" s="35" t="s">
        <v>250</v>
      </c>
      <c r="L166" s="35" t="s">
        <v>248</v>
      </c>
      <c r="M166" s="40" t="s">
        <v>246</v>
      </c>
      <c r="N166" s="40" t="s">
        <v>247</v>
      </c>
    </row>
    <row r="167" spans="1:14" ht="0.75" customHeight="1" thickBot="1" x14ac:dyDescent="0.3">
      <c r="A167" s="34" t="s">
        <v>1</v>
      </c>
      <c r="B167" s="35" t="s">
        <v>0</v>
      </c>
      <c r="C167" s="36" t="s">
        <v>2</v>
      </c>
      <c r="D167" s="35" t="s">
        <v>241</v>
      </c>
      <c r="E167" s="35" t="s">
        <v>242</v>
      </c>
      <c r="F167" s="35" t="s">
        <v>243</v>
      </c>
      <c r="G167" s="35"/>
      <c r="H167" s="35" t="s">
        <v>244</v>
      </c>
      <c r="I167" s="40" t="s">
        <v>245</v>
      </c>
      <c r="J167" s="35"/>
      <c r="K167" s="35"/>
      <c r="L167" s="35" t="s">
        <v>248</v>
      </c>
      <c r="M167" s="40" t="s">
        <v>246</v>
      </c>
      <c r="N167" s="40" t="s">
        <v>247</v>
      </c>
    </row>
    <row r="168" spans="1:14" ht="15.75" thickBot="1" x14ac:dyDescent="0.3">
      <c r="A168" s="21"/>
      <c r="B168" s="38">
        <v>1</v>
      </c>
      <c r="C168" s="22" t="s">
        <v>159</v>
      </c>
      <c r="D168" s="22" t="s">
        <v>3</v>
      </c>
      <c r="E168" s="22">
        <v>50</v>
      </c>
      <c r="F168" s="25">
        <v>2.2000000000000002</v>
      </c>
      <c r="G168" s="25"/>
      <c r="H168" s="25">
        <v>1.58</v>
      </c>
      <c r="I168" s="25">
        <v>1.1599999999999999</v>
      </c>
      <c r="J168" s="25"/>
      <c r="K168" s="25"/>
      <c r="L168" s="65"/>
      <c r="M168" s="61">
        <f t="shared" ref="M168:M190" si="12">AVERAGE(F168:L168)</f>
        <v>1.6466666666666667</v>
      </c>
      <c r="N168" s="61">
        <f t="shared" ref="N168:N190" si="13">M168*E168</f>
        <v>82.333333333333343</v>
      </c>
    </row>
    <row r="169" spans="1:14" ht="15.75" thickBot="1" x14ac:dyDescent="0.3">
      <c r="A169" s="21"/>
      <c r="B169" s="38">
        <v>2</v>
      </c>
      <c r="C169" s="22" t="s">
        <v>160</v>
      </c>
      <c r="D169" s="22" t="s">
        <v>3</v>
      </c>
      <c r="E169" s="22">
        <v>50</v>
      </c>
      <c r="F169" s="25">
        <v>4.8</v>
      </c>
      <c r="G169" s="25"/>
      <c r="H169" s="25">
        <v>3.05</v>
      </c>
      <c r="I169" s="25">
        <v>3.87</v>
      </c>
      <c r="J169" s="25"/>
      <c r="K169" s="25"/>
      <c r="L169" s="65"/>
      <c r="M169" s="61">
        <f t="shared" si="12"/>
        <v>3.9066666666666663</v>
      </c>
      <c r="N169" s="61">
        <f t="shared" si="13"/>
        <v>195.33333333333331</v>
      </c>
    </row>
    <row r="170" spans="1:14" ht="15.75" thickBot="1" x14ac:dyDescent="0.3">
      <c r="A170" s="21"/>
      <c r="B170" s="38">
        <v>3</v>
      </c>
      <c r="C170" s="22" t="s">
        <v>161</v>
      </c>
      <c r="D170" s="22" t="s">
        <v>3</v>
      </c>
      <c r="E170" s="22">
        <v>50</v>
      </c>
      <c r="F170" s="25">
        <v>3.89</v>
      </c>
      <c r="G170" s="25"/>
      <c r="H170" s="25">
        <v>2.9</v>
      </c>
      <c r="I170" s="25">
        <v>3.38</v>
      </c>
      <c r="J170" s="25"/>
      <c r="K170" s="25"/>
      <c r="L170" s="65"/>
      <c r="M170" s="61">
        <f t="shared" si="12"/>
        <v>3.39</v>
      </c>
      <c r="N170" s="61">
        <f t="shared" si="13"/>
        <v>169.5</v>
      </c>
    </row>
    <row r="171" spans="1:14" ht="15.75" thickBot="1" x14ac:dyDescent="0.3">
      <c r="A171" s="21"/>
      <c r="B171" s="38">
        <v>4</v>
      </c>
      <c r="C171" s="22" t="s">
        <v>162</v>
      </c>
      <c r="D171" s="22" t="s">
        <v>3</v>
      </c>
      <c r="E171" s="22">
        <v>50</v>
      </c>
      <c r="F171" s="25">
        <v>4.9000000000000004</v>
      </c>
      <c r="G171" s="25"/>
      <c r="H171" s="25">
        <v>3.17</v>
      </c>
      <c r="I171" s="25"/>
      <c r="J171" s="25">
        <v>3.05</v>
      </c>
      <c r="K171" s="25"/>
      <c r="L171" s="65"/>
      <c r="M171" s="61">
        <f t="shared" si="12"/>
        <v>3.706666666666667</v>
      </c>
      <c r="N171" s="61">
        <f t="shared" si="13"/>
        <v>185.33333333333334</v>
      </c>
    </row>
    <row r="172" spans="1:14" ht="15.75" thickBot="1" x14ac:dyDescent="0.3">
      <c r="A172" s="21"/>
      <c r="B172" s="38">
        <v>5</v>
      </c>
      <c r="C172" s="22" t="s">
        <v>163</v>
      </c>
      <c r="D172" s="76" t="s">
        <v>212</v>
      </c>
      <c r="E172" s="22">
        <v>25</v>
      </c>
      <c r="F172" s="25">
        <v>12</v>
      </c>
      <c r="G172" s="25"/>
      <c r="H172" s="25">
        <v>6.42</v>
      </c>
      <c r="I172" s="25"/>
      <c r="J172" s="25">
        <v>7.18</v>
      </c>
      <c r="K172" s="25"/>
      <c r="L172" s="65"/>
      <c r="M172" s="61">
        <f t="shared" si="12"/>
        <v>8.5333333333333332</v>
      </c>
      <c r="N172" s="61">
        <f t="shared" si="13"/>
        <v>213.33333333333334</v>
      </c>
    </row>
    <row r="173" spans="1:14" ht="15.75" thickBot="1" x14ac:dyDescent="0.3">
      <c r="A173" s="21"/>
      <c r="B173" s="38">
        <v>6</v>
      </c>
      <c r="C173" s="22" t="s">
        <v>164</v>
      </c>
      <c r="D173" s="59" t="s">
        <v>212</v>
      </c>
      <c r="E173" s="22">
        <v>25</v>
      </c>
      <c r="F173" s="25">
        <v>6.9</v>
      </c>
      <c r="G173" s="25"/>
      <c r="H173" s="25">
        <v>3.28</v>
      </c>
      <c r="I173" s="25">
        <v>5.14</v>
      </c>
      <c r="J173" s="25"/>
      <c r="K173" s="25"/>
      <c r="L173" s="65"/>
      <c r="M173" s="61">
        <f t="shared" si="12"/>
        <v>5.1066666666666665</v>
      </c>
      <c r="N173" s="61">
        <f t="shared" si="13"/>
        <v>127.66666666666666</v>
      </c>
    </row>
    <row r="174" spans="1:14" ht="15.75" thickBot="1" x14ac:dyDescent="0.3">
      <c r="A174" s="21"/>
      <c r="B174" s="38">
        <v>7</v>
      </c>
      <c r="C174" s="22" t="s">
        <v>165</v>
      </c>
      <c r="D174" s="62" t="s">
        <v>212</v>
      </c>
      <c r="E174" s="22">
        <v>200</v>
      </c>
      <c r="F174" s="25"/>
      <c r="G174" s="25"/>
      <c r="H174" s="25">
        <v>0.9</v>
      </c>
      <c r="I174" s="25">
        <v>0.74</v>
      </c>
      <c r="J174" s="25">
        <v>1.24</v>
      </c>
      <c r="K174" s="25"/>
      <c r="L174" s="65"/>
      <c r="M174" s="61">
        <f t="shared" si="12"/>
        <v>0.96</v>
      </c>
      <c r="N174" s="61">
        <f t="shared" si="13"/>
        <v>192</v>
      </c>
    </row>
    <row r="175" spans="1:14" ht="16.5" customHeight="1" thickBot="1" x14ac:dyDescent="0.3">
      <c r="A175" s="23"/>
      <c r="B175" s="38">
        <v>8</v>
      </c>
      <c r="C175" s="22" t="s">
        <v>166</v>
      </c>
      <c r="D175" s="59" t="s">
        <v>212</v>
      </c>
      <c r="E175" s="22">
        <v>150</v>
      </c>
      <c r="F175" s="25">
        <v>2</v>
      </c>
      <c r="G175" s="25"/>
      <c r="H175" s="25">
        <v>1.23</v>
      </c>
      <c r="I175" s="25">
        <v>2.0099999999999998</v>
      </c>
      <c r="J175" s="25"/>
      <c r="K175" s="25"/>
      <c r="L175" s="65"/>
      <c r="M175" s="61">
        <f t="shared" si="12"/>
        <v>1.7466666666666668</v>
      </c>
      <c r="N175" s="61">
        <f t="shared" si="13"/>
        <v>262</v>
      </c>
    </row>
    <row r="176" spans="1:14" ht="15.75" thickBot="1" x14ac:dyDescent="0.3">
      <c r="A176" s="21"/>
      <c r="B176" s="38">
        <v>9</v>
      </c>
      <c r="C176" s="22" t="s">
        <v>167</v>
      </c>
      <c r="D176" s="62" t="s">
        <v>212</v>
      </c>
      <c r="E176" s="22">
        <v>200</v>
      </c>
      <c r="F176" s="25">
        <v>2.1</v>
      </c>
      <c r="G176" s="25"/>
      <c r="H176" s="25">
        <v>1</v>
      </c>
      <c r="I176" s="25"/>
      <c r="J176" s="25">
        <v>1.24</v>
      </c>
      <c r="K176" s="25"/>
      <c r="L176" s="65"/>
      <c r="M176" s="61">
        <f t="shared" si="12"/>
        <v>1.4466666666666665</v>
      </c>
      <c r="N176" s="61">
        <f t="shared" si="13"/>
        <v>289.33333333333331</v>
      </c>
    </row>
    <row r="177" spans="1:14" ht="15.75" thickBot="1" x14ac:dyDescent="0.3">
      <c r="A177" s="21"/>
      <c r="B177" s="38">
        <v>10</v>
      </c>
      <c r="C177" s="22" t="s">
        <v>168</v>
      </c>
      <c r="D177" s="59" t="s">
        <v>212</v>
      </c>
      <c r="E177" s="22">
        <v>200</v>
      </c>
      <c r="F177" s="25"/>
      <c r="G177" s="25"/>
      <c r="H177" s="25">
        <v>1.21</v>
      </c>
      <c r="I177" s="25">
        <v>1.29</v>
      </c>
      <c r="J177" s="25">
        <v>1.42</v>
      </c>
      <c r="K177" s="25"/>
      <c r="L177" s="65"/>
      <c r="M177" s="61">
        <f t="shared" si="12"/>
        <v>1.3066666666666666</v>
      </c>
      <c r="N177" s="61">
        <f t="shared" si="13"/>
        <v>261.33333333333331</v>
      </c>
    </row>
    <row r="178" spans="1:14" ht="15.75" thickBot="1" x14ac:dyDescent="0.3">
      <c r="A178" s="21">
        <v>5</v>
      </c>
      <c r="B178" s="38">
        <v>11</v>
      </c>
      <c r="C178" s="22" t="s">
        <v>169</v>
      </c>
      <c r="D178" s="62" t="s">
        <v>212</v>
      </c>
      <c r="E178" s="22">
        <v>200</v>
      </c>
      <c r="F178" s="25">
        <v>2.8</v>
      </c>
      <c r="G178" s="25"/>
      <c r="H178" s="25">
        <v>1.48</v>
      </c>
      <c r="I178" s="25"/>
      <c r="J178" s="25">
        <v>1.42</v>
      </c>
      <c r="K178" s="25"/>
      <c r="L178" s="65"/>
      <c r="M178" s="61">
        <f t="shared" si="12"/>
        <v>1.8999999999999997</v>
      </c>
      <c r="N178" s="61">
        <f t="shared" si="13"/>
        <v>379.99999999999994</v>
      </c>
    </row>
    <row r="179" spans="1:14" ht="15.75" thickBot="1" x14ac:dyDescent="0.3">
      <c r="A179" s="21"/>
      <c r="B179" s="38">
        <v>12</v>
      </c>
      <c r="C179" s="22" t="s">
        <v>170</v>
      </c>
      <c r="D179" s="59" t="s">
        <v>212</v>
      </c>
      <c r="E179" s="22">
        <v>200</v>
      </c>
      <c r="F179" s="25">
        <v>0.15</v>
      </c>
      <c r="G179" s="25"/>
      <c r="H179" s="25">
        <v>0.21</v>
      </c>
      <c r="I179" s="25">
        <v>0.14000000000000001</v>
      </c>
      <c r="J179" s="25"/>
      <c r="K179" s="25"/>
      <c r="L179" s="65"/>
      <c r="M179" s="61">
        <f t="shared" si="12"/>
        <v>0.16666666666666666</v>
      </c>
      <c r="N179" s="61">
        <f t="shared" si="13"/>
        <v>33.333333333333329</v>
      </c>
    </row>
    <row r="180" spans="1:14" ht="15.75" thickBot="1" x14ac:dyDescent="0.3">
      <c r="A180" s="21"/>
      <c r="B180" s="38">
        <v>13</v>
      </c>
      <c r="C180" s="22" t="s">
        <v>171</v>
      </c>
      <c r="D180" s="62" t="s">
        <v>212</v>
      </c>
      <c r="E180" s="22">
        <v>150</v>
      </c>
      <c r="F180" s="25">
        <v>0.15</v>
      </c>
      <c r="G180" s="25"/>
      <c r="H180" s="25"/>
      <c r="I180" s="25">
        <v>0.19</v>
      </c>
      <c r="J180" s="25">
        <v>0.15</v>
      </c>
      <c r="K180" s="25"/>
      <c r="L180" s="65"/>
      <c r="M180" s="61">
        <f t="shared" si="12"/>
        <v>0.16333333333333333</v>
      </c>
      <c r="N180" s="61">
        <f t="shared" si="13"/>
        <v>24.5</v>
      </c>
    </row>
    <row r="181" spans="1:14" ht="15.75" thickBot="1" x14ac:dyDescent="0.3">
      <c r="A181" s="21"/>
      <c r="B181" s="38">
        <v>14</v>
      </c>
      <c r="C181" s="22" t="s">
        <v>172</v>
      </c>
      <c r="D181" s="59" t="s">
        <v>212</v>
      </c>
      <c r="E181" s="22">
        <v>200</v>
      </c>
      <c r="F181" s="25">
        <v>0.2</v>
      </c>
      <c r="G181" s="25"/>
      <c r="H181" s="25">
        <v>0.1</v>
      </c>
      <c r="I181" s="25"/>
      <c r="J181" s="25">
        <v>0.2</v>
      </c>
      <c r="K181" s="25"/>
      <c r="L181" s="65"/>
      <c r="M181" s="61">
        <f t="shared" si="12"/>
        <v>0.16666666666666666</v>
      </c>
      <c r="N181" s="61">
        <f t="shared" si="13"/>
        <v>33.333333333333329</v>
      </c>
    </row>
    <row r="182" spans="1:14" ht="15.75" thickBot="1" x14ac:dyDescent="0.3">
      <c r="A182" s="21"/>
      <c r="B182" s="38">
        <v>15</v>
      </c>
      <c r="C182" s="22" t="s">
        <v>173</v>
      </c>
      <c r="D182" s="62" t="s">
        <v>212</v>
      </c>
      <c r="E182" s="22">
        <v>200</v>
      </c>
      <c r="F182" s="25">
        <v>0.3</v>
      </c>
      <c r="G182" s="25"/>
      <c r="H182" s="25">
        <v>0.19</v>
      </c>
      <c r="I182" s="25">
        <v>0.22</v>
      </c>
      <c r="J182" s="25"/>
      <c r="K182" s="25"/>
      <c r="L182" s="65"/>
      <c r="M182" s="61">
        <f t="shared" si="12"/>
        <v>0.23666666666666666</v>
      </c>
      <c r="N182" s="61">
        <f t="shared" si="13"/>
        <v>47.333333333333336</v>
      </c>
    </row>
    <row r="183" spans="1:14" ht="15.75" thickBot="1" x14ac:dyDescent="0.3">
      <c r="A183" s="21"/>
      <c r="B183" s="38">
        <v>16</v>
      </c>
      <c r="C183" s="22" t="s">
        <v>174</v>
      </c>
      <c r="D183" s="59" t="s">
        <v>212</v>
      </c>
      <c r="E183" s="22">
        <v>100</v>
      </c>
      <c r="F183" s="25">
        <v>0.32</v>
      </c>
      <c r="G183" s="25"/>
      <c r="H183" s="25">
        <v>0.24</v>
      </c>
      <c r="I183" s="25">
        <v>0.24</v>
      </c>
      <c r="J183" s="25"/>
      <c r="K183" s="25"/>
      <c r="L183" s="65"/>
      <c r="M183" s="61">
        <f t="shared" si="12"/>
        <v>0.26666666666666666</v>
      </c>
      <c r="N183" s="61">
        <f t="shared" si="13"/>
        <v>26.666666666666668</v>
      </c>
    </row>
    <row r="184" spans="1:14" ht="15.75" thickBot="1" x14ac:dyDescent="0.3">
      <c r="A184" s="21"/>
      <c r="B184" s="38">
        <v>17</v>
      </c>
      <c r="C184" s="22" t="s">
        <v>175</v>
      </c>
      <c r="D184" s="62" t="s">
        <v>212</v>
      </c>
      <c r="E184" s="22">
        <v>100</v>
      </c>
      <c r="F184" s="46">
        <v>0.79</v>
      </c>
      <c r="G184" s="74"/>
      <c r="H184" s="25"/>
      <c r="I184" s="25">
        <v>0.63</v>
      </c>
      <c r="J184" s="25">
        <v>0.95</v>
      </c>
      <c r="K184" s="25"/>
      <c r="L184" s="65"/>
      <c r="M184" s="61">
        <f t="shared" si="12"/>
        <v>0.79</v>
      </c>
      <c r="N184" s="61">
        <f t="shared" si="13"/>
        <v>79</v>
      </c>
    </row>
    <row r="185" spans="1:14" ht="15.75" thickBot="1" x14ac:dyDescent="0.3">
      <c r="A185" s="21"/>
      <c r="B185" s="38">
        <v>18</v>
      </c>
      <c r="C185" s="22" t="s">
        <v>176</v>
      </c>
      <c r="D185" s="59" t="s">
        <v>212</v>
      </c>
      <c r="E185" s="22">
        <v>100</v>
      </c>
      <c r="F185" s="25">
        <v>0.78</v>
      </c>
      <c r="G185" s="25"/>
      <c r="H185" s="25">
        <v>0.37</v>
      </c>
      <c r="I185" s="25"/>
      <c r="J185" s="25">
        <v>0.6</v>
      </c>
      <c r="K185" s="25"/>
      <c r="L185" s="65"/>
      <c r="M185" s="61">
        <f t="shared" si="12"/>
        <v>0.58333333333333337</v>
      </c>
      <c r="N185" s="61">
        <f t="shared" si="13"/>
        <v>58.333333333333336</v>
      </c>
    </row>
    <row r="186" spans="1:14" s="110" customFormat="1" ht="15.75" thickBot="1" x14ac:dyDescent="0.3">
      <c r="A186" s="112"/>
      <c r="B186" s="103">
        <v>19</v>
      </c>
      <c r="C186" s="106" t="s">
        <v>177</v>
      </c>
      <c r="D186" s="111" t="s">
        <v>212</v>
      </c>
      <c r="E186" s="106">
        <v>150</v>
      </c>
      <c r="F186" s="107"/>
      <c r="G186" s="107"/>
      <c r="H186" s="107">
        <v>0.49</v>
      </c>
      <c r="I186" s="107">
        <v>0.35</v>
      </c>
      <c r="J186" s="107">
        <v>0.49</v>
      </c>
      <c r="K186" s="107"/>
      <c r="L186" s="113"/>
      <c r="M186" s="109">
        <f t="shared" si="12"/>
        <v>0.44333333333333336</v>
      </c>
      <c r="N186" s="109">
        <f t="shared" si="13"/>
        <v>66.5</v>
      </c>
    </row>
    <row r="187" spans="1:14" s="110" customFormat="1" ht="15.75" thickBot="1" x14ac:dyDescent="0.3">
      <c r="A187" s="112"/>
      <c r="B187" s="103">
        <v>20</v>
      </c>
      <c r="C187" s="106" t="s">
        <v>178</v>
      </c>
      <c r="D187" s="105" t="s">
        <v>212</v>
      </c>
      <c r="E187" s="106">
        <v>150</v>
      </c>
      <c r="F187" s="107"/>
      <c r="G187" s="107"/>
      <c r="H187" s="107">
        <v>0.15</v>
      </c>
      <c r="I187" s="107">
        <v>0.19</v>
      </c>
      <c r="J187" s="107">
        <v>0.17</v>
      </c>
      <c r="K187" s="107"/>
      <c r="L187" s="113"/>
      <c r="M187" s="109">
        <f t="shared" si="12"/>
        <v>0.17</v>
      </c>
      <c r="N187" s="109">
        <f t="shared" si="13"/>
        <v>25.500000000000004</v>
      </c>
    </row>
    <row r="188" spans="1:14" s="110" customFormat="1" ht="15.75" thickBot="1" x14ac:dyDescent="0.3">
      <c r="A188" s="112"/>
      <c r="B188" s="103">
        <v>21</v>
      </c>
      <c r="C188" s="106" t="s">
        <v>179</v>
      </c>
      <c r="D188" s="111" t="s">
        <v>212</v>
      </c>
      <c r="E188" s="106">
        <v>100</v>
      </c>
      <c r="F188" s="107"/>
      <c r="G188" s="107"/>
      <c r="H188" s="107">
        <v>0.32</v>
      </c>
      <c r="I188" s="107">
        <v>0.2</v>
      </c>
      <c r="J188" s="107">
        <v>0.23</v>
      </c>
      <c r="K188" s="107"/>
      <c r="L188" s="113"/>
      <c r="M188" s="109">
        <f t="shared" si="12"/>
        <v>0.25</v>
      </c>
      <c r="N188" s="109">
        <f t="shared" si="13"/>
        <v>25</v>
      </c>
    </row>
    <row r="189" spans="1:14" ht="15.75" thickBot="1" x14ac:dyDescent="0.3">
      <c r="A189" s="21"/>
      <c r="B189" s="38">
        <v>22</v>
      </c>
      <c r="C189" s="22" t="s">
        <v>180</v>
      </c>
      <c r="D189" s="59" t="s">
        <v>212</v>
      </c>
      <c r="E189" s="22">
        <v>100</v>
      </c>
      <c r="F189" s="25">
        <v>0.5</v>
      </c>
      <c r="G189" s="25"/>
      <c r="H189" s="25">
        <v>0.43</v>
      </c>
      <c r="I189" s="25">
        <v>0.48</v>
      </c>
      <c r="J189" s="25"/>
      <c r="K189" s="25"/>
      <c r="L189" s="65"/>
      <c r="M189" s="61">
        <f t="shared" si="12"/>
        <v>0.47</v>
      </c>
      <c r="N189" s="61">
        <f t="shared" si="13"/>
        <v>47</v>
      </c>
    </row>
    <row r="190" spans="1:14" ht="15.75" thickBot="1" x14ac:dyDescent="0.3">
      <c r="A190" s="26"/>
      <c r="B190" s="38">
        <v>23</v>
      </c>
      <c r="C190" s="22" t="s">
        <v>181</v>
      </c>
      <c r="D190" s="75" t="s">
        <v>212</v>
      </c>
      <c r="E190" s="22">
        <v>125</v>
      </c>
      <c r="F190" s="25">
        <v>0.25</v>
      </c>
      <c r="G190" s="25"/>
      <c r="H190" s="25">
        <v>0.23</v>
      </c>
      <c r="I190" s="25">
        <v>0.19</v>
      </c>
      <c r="J190" s="25"/>
      <c r="K190" s="25"/>
      <c r="L190" s="65"/>
      <c r="M190" s="61">
        <f t="shared" si="12"/>
        <v>0.2233333333333333</v>
      </c>
      <c r="N190" s="61">
        <f t="shared" si="13"/>
        <v>27.916666666666664</v>
      </c>
    </row>
    <row r="191" spans="1:14" ht="26.25" customHeight="1" thickBot="1" x14ac:dyDescent="0.3">
      <c r="A191" s="119" t="s">
        <v>219</v>
      </c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1"/>
      <c r="N191" s="65">
        <f>SUM(N168:N190)</f>
        <v>2852.5833333333335</v>
      </c>
    </row>
    <row r="192" spans="1:14" ht="15.75" thickBot="1" x14ac:dyDescent="0.3">
      <c r="A192" s="64"/>
      <c r="B192" s="66"/>
      <c r="C192" s="67"/>
      <c r="D192" s="66"/>
      <c r="E192" s="66"/>
      <c r="F192" s="68"/>
      <c r="G192" s="68"/>
      <c r="H192" s="68"/>
      <c r="I192" s="68"/>
      <c r="J192" s="68"/>
      <c r="K192" s="68"/>
      <c r="L192" s="68"/>
      <c r="M192" s="68"/>
      <c r="N192" s="69"/>
    </row>
    <row r="193" spans="1:14" ht="33" customHeight="1" thickBot="1" x14ac:dyDescent="0.3">
      <c r="A193" s="95" t="s">
        <v>1</v>
      </c>
      <c r="B193" s="35" t="s">
        <v>0</v>
      </c>
      <c r="C193" s="36" t="s">
        <v>2</v>
      </c>
      <c r="D193" s="35" t="s">
        <v>251</v>
      </c>
      <c r="E193" s="35" t="s">
        <v>242</v>
      </c>
      <c r="F193" s="35" t="s">
        <v>243</v>
      </c>
      <c r="G193" s="35" t="s">
        <v>253</v>
      </c>
      <c r="H193" s="35" t="s">
        <v>252</v>
      </c>
      <c r="I193" s="40" t="s">
        <v>245</v>
      </c>
      <c r="J193" s="35"/>
      <c r="K193" s="35" t="s">
        <v>250</v>
      </c>
      <c r="L193" s="35" t="s">
        <v>248</v>
      </c>
      <c r="M193" s="40" t="s">
        <v>246</v>
      </c>
      <c r="N193" s="40" t="s">
        <v>247</v>
      </c>
    </row>
    <row r="194" spans="1:14" ht="14.25" hidden="1" customHeight="1" thickBot="1" x14ac:dyDescent="0.3">
      <c r="A194" s="34" t="s">
        <v>1</v>
      </c>
      <c r="B194" s="35" t="s">
        <v>0</v>
      </c>
      <c r="C194" s="36" t="s">
        <v>2</v>
      </c>
      <c r="D194" s="35" t="s">
        <v>241</v>
      </c>
      <c r="E194" s="35" t="s">
        <v>242</v>
      </c>
      <c r="F194" s="35" t="s">
        <v>243</v>
      </c>
      <c r="G194" s="35"/>
      <c r="H194" s="35" t="s">
        <v>244</v>
      </c>
      <c r="I194" s="40" t="s">
        <v>245</v>
      </c>
      <c r="J194" s="35"/>
      <c r="K194" s="35"/>
      <c r="L194" s="35" t="s">
        <v>248</v>
      </c>
      <c r="M194" s="40" t="s">
        <v>246</v>
      </c>
      <c r="N194" s="40" t="s">
        <v>247</v>
      </c>
    </row>
    <row r="195" spans="1:14" ht="51.75" thickBot="1" x14ac:dyDescent="0.3">
      <c r="A195" s="21"/>
      <c r="B195" s="39">
        <v>1</v>
      </c>
      <c r="C195" s="22" t="s">
        <v>182</v>
      </c>
      <c r="D195" s="22" t="s">
        <v>4</v>
      </c>
      <c r="E195" s="22">
        <v>30</v>
      </c>
      <c r="F195" s="25">
        <v>16</v>
      </c>
      <c r="G195" s="25"/>
      <c r="H195" s="25">
        <v>17.420000000000002</v>
      </c>
      <c r="I195" s="25">
        <v>19.350000000000001</v>
      </c>
      <c r="J195" s="25"/>
      <c r="K195" s="25"/>
      <c r="L195" s="65"/>
      <c r="M195" s="61">
        <f t="shared" ref="M195:M201" si="14">AVERAGE(F195:L195)</f>
        <v>17.59</v>
      </c>
      <c r="N195" s="61">
        <f t="shared" ref="N195:N201" si="15">M195*E195</f>
        <v>527.70000000000005</v>
      </c>
    </row>
    <row r="196" spans="1:14" ht="90" customHeight="1" thickBot="1" x14ac:dyDescent="0.3">
      <c r="A196" s="23"/>
      <c r="B196" s="31">
        <v>2</v>
      </c>
      <c r="C196" s="24" t="s">
        <v>188</v>
      </c>
      <c r="D196" s="8" t="s">
        <v>4</v>
      </c>
      <c r="E196" s="26">
        <v>25</v>
      </c>
      <c r="F196" s="30">
        <v>9.8000000000000007</v>
      </c>
      <c r="G196" s="25"/>
      <c r="H196" s="25">
        <v>10.85</v>
      </c>
      <c r="I196" s="25">
        <v>9.9</v>
      </c>
      <c r="J196" s="25"/>
      <c r="K196" s="25"/>
      <c r="L196" s="65"/>
      <c r="M196" s="61">
        <f t="shared" si="14"/>
        <v>10.183333333333332</v>
      </c>
      <c r="N196" s="61">
        <f t="shared" si="15"/>
        <v>254.58333333333329</v>
      </c>
    </row>
    <row r="197" spans="1:14" ht="51.75" thickBot="1" x14ac:dyDescent="0.3">
      <c r="A197" s="23">
        <v>6</v>
      </c>
      <c r="B197" s="39">
        <v>3</v>
      </c>
      <c r="C197" s="28" t="s">
        <v>183</v>
      </c>
      <c r="D197" s="62" t="s">
        <v>212</v>
      </c>
      <c r="E197" s="22">
        <v>5</v>
      </c>
      <c r="F197" s="25">
        <v>38</v>
      </c>
      <c r="G197" s="25"/>
      <c r="H197" s="25">
        <v>33.799999999999997</v>
      </c>
      <c r="I197" s="25">
        <v>25.17</v>
      </c>
      <c r="J197" s="25"/>
      <c r="K197" s="25"/>
      <c r="L197" s="65"/>
      <c r="M197" s="61">
        <f t="shared" si="14"/>
        <v>32.323333333333331</v>
      </c>
      <c r="N197" s="61">
        <f t="shared" si="15"/>
        <v>161.61666666666665</v>
      </c>
    </row>
    <row r="198" spans="1:14" ht="39" thickBot="1" x14ac:dyDescent="0.3">
      <c r="A198" s="21"/>
      <c r="B198" s="45">
        <v>4</v>
      </c>
      <c r="C198" s="24" t="s">
        <v>184</v>
      </c>
      <c r="D198" s="59" t="s">
        <v>212</v>
      </c>
      <c r="E198" s="22">
        <v>20</v>
      </c>
      <c r="F198" s="25">
        <v>18</v>
      </c>
      <c r="G198" s="25"/>
      <c r="H198" s="25">
        <v>15.23</v>
      </c>
      <c r="I198" s="25">
        <v>20</v>
      </c>
      <c r="J198" s="25"/>
      <c r="K198" s="25"/>
      <c r="L198" s="65"/>
      <c r="M198" s="61">
        <f t="shared" si="14"/>
        <v>17.743333333333336</v>
      </c>
      <c r="N198" s="61">
        <f t="shared" si="15"/>
        <v>354.86666666666673</v>
      </c>
    </row>
    <row r="199" spans="1:14" ht="39" thickBot="1" x14ac:dyDescent="0.3">
      <c r="A199" s="23"/>
      <c r="B199" s="45">
        <v>5</v>
      </c>
      <c r="C199" s="28" t="s">
        <v>185</v>
      </c>
      <c r="D199" s="62" t="s">
        <v>212</v>
      </c>
      <c r="E199" s="22">
        <v>25</v>
      </c>
      <c r="F199" s="25">
        <v>24</v>
      </c>
      <c r="G199" s="25"/>
      <c r="H199" s="25">
        <v>19.61</v>
      </c>
      <c r="I199" s="25"/>
      <c r="J199" s="25">
        <v>19.899999999999999</v>
      </c>
      <c r="K199" s="25"/>
      <c r="L199" s="65"/>
      <c r="M199" s="61">
        <f t="shared" si="14"/>
        <v>21.169999999999998</v>
      </c>
      <c r="N199" s="61">
        <f t="shared" si="15"/>
        <v>529.25</v>
      </c>
    </row>
    <row r="200" spans="1:14" ht="39" thickBot="1" x14ac:dyDescent="0.3">
      <c r="A200" s="21"/>
      <c r="B200" s="44">
        <v>6</v>
      </c>
      <c r="C200" s="22" t="s">
        <v>186</v>
      </c>
      <c r="D200" s="59" t="s">
        <v>212</v>
      </c>
      <c r="E200" s="22">
        <v>20</v>
      </c>
      <c r="F200" s="25">
        <v>30</v>
      </c>
      <c r="G200" s="25"/>
      <c r="H200" s="25">
        <v>22.95</v>
      </c>
      <c r="I200" s="25">
        <v>19.989999999999998</v>
      </c>
      <c r="J200" s="25"/>
      <c r="K200" s="25"/>
      <c r="L200" s="65"/>
      <c r="M200" s="61">
        <f t="shared" si="14"/>
        <v>24.313333333333333</v>
      </c>
      <c r="N200" s="61">
        <f t="shared" si="15"/>
        <v>486.26666666666665</v>
      </c>
    </row>
    <row r="201" spans="1:14" ht="39" thickBot="1" x14ac:dyDescent="0.3">
      <c r="A201" s="27"/>
      <c r="B201" s="38">
        <v>7</v>
      </c>
      <c r="C201" s="22" t="s">
        <v>187</v>
      </c>
      <c r="D201" s="75" t="s">
        <v>212</v>
      </c>
      <c r="E201" s="22">
        <v>10</v>
      </c>
      <c r="F201" s="25">
        <v>36</v>
      </c>
      <c r="G201" s="25"/>
      <c r="H201" s="25">
        <v>28.48</v>
      </c>
      <c r="I201" s="25">
        <v>28.5</v>
      </c>
      <c r="J201" s="25"/>
      <c r="K201" s="25"/>
      <c r="L201" s="65"/>
      <c r="M201" s="61">
        <f t="shared" si="14"/>
        <v>30.993333333333336</v>
      </c>
      <c r="N201" s="61">
        <f t="shared" si="15"/>
        <v>309.93333333333334</v>
      </c>
    </row>
    <row r="202" spans="1:14" ht="26.25" customHeight="1" thickBot="1" x14ac:dyDescent="0.3">
      <c r="A202" s="119" t="s">
        <v>220</v>
      </c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1"/>
      <c r="N202" s="65">
        <f>SUM(N195:N201)</f>
        <v>2624.2166666666667</v>
      </c>
    </row>
    <row r="203" spans="1:14" ht="15.75" thickBot="1" x14ac:dyDescent="0.3">
      <c r="A203" s="64"/>
      <c r="B203" s="66"/>
      <c r="C203" s="67"/>
      <c r="D203" s="66"/>
      <c r="E203" s="66"/>
      <c r="F203" s="68"/>
      <c r="G203" s="68"/>
      <c r="H203" s="68"/>
      <c r="I203" s="68"/>
      <c r="J203" s="68"/>
      <c r="K203" s="68"/>
      <c r="L203" s="68"/>
      <c r="M203" s="68"/>
      <c r="N203" s="69"/>
    </row>
    <row r="204" spans="1:14" ht="34.5" customHeight="1" thickBot="1" x14ac:dyDescent="0.3">
      <c r="A204" s="95" t="s">
        <v>1</v>
      </c>
      <c r="B204" s="35" t="s">
        <v>0</v>
      </c>
      <c r="C204" s="36" t="s">
        <v>2</v>
      </c>
      <c r="D204" s="35" t="s">
        <v>251</v>
      </c>
      <c r="E204" s="35" t="s">
        <v>242</v>
      </c>
      <c r="F204" s="35" t="s">
        <v>243</v>
      </c>
      <c r="G204" s="35" t="s">
        <v>253</v>
      </c>
      <c r="H204" s="35" t="s">
        <v>252</v>
      </c>
      <c r="I204" s="40" t="s">
        <v>245</v>
      </c>
      <c r="J204" s="35"/>
      <c r="K204" s="35" t="s">
        <v>250</v>
      </c>
      <c r="L204" s="35" t="s">
        <v>248</v>
      </c>
      <c r="M204" s="40" t="s">
        <v>246</v>
      </c>
      <c r="N204" s="40" t="s">
        <v>247</v>
      </c>
    </row>
    <row r="205" spans="1:14" ht="0.75" customHeight="1" thickBot="1" x14ac:dyDescent="0.3">
      <c r="A205" s="34" t="s">
        <v>1</v>
      </c>
      <c r="B205" s="35" t="s">
        <v>0</v>
      </c>
      <c r="C205" s="36" t="s">
        <v>2</v>
      </c>
      <c r="D205" s="35" t="s">
        <v>241</v>
      </c>
      <c r="E205" s="35" t="s">
        <v>242</v>
      </c>
      <c r="F205" s="35" t="s">
        <v>243</v>
      </c>
      <c r="G205" s="35"/>
      <c r="H205" s="35" t="s">
        <v>244</v>
      </c>
      <c r="I205" s="40" t="s">
        <v>245</v>
      </c>
      <c r="J205" s="35"/>
      <c r="K205" s="35"/>
      <c r="L205" s="35" t="s">
        <v>248</v>
      </c>
      <c r="M205" s="40" t="s">
        <v>246</v>
      </c>
      <c r="N205" s="40" t="s">
        <v>247</v>
      </c>
    </row>
    <row r="206" spans="1:14" ht="15.75" thickBot="1" x14ac:dyDescent="0.3">
      <c r="A206" s="27">
        <v>7</v>
      </c>
      <c r="B206" s="38">
        <v>1</v>
      </c>
      <c r="C206" s="22" t="s">
        <v>189</v>
      </c>
      <c r="D206" s="22" t="s">
        <v>222</v>
      </c>
      <c r="E206" s="22">
        <v>2</v>
      </c>
      <c r="F206" s="25">
        <v>2798</v>
      </c>
      <c r="G206" s="25"/>
      <c r="H206" s="25">
        <v>2320.6</v>
      </c>
      <c r="I206" s="25">
        <v>2340</v>
      </c>
      <c r="J206" s="25"/>
      <c r="K206" s="25"/>
      <c r="L206" s="65"/>
      <c r="M206" s="65">
        <f>AVERAGE(F206:L206)</f>
        <v>2486.2000000000003</v>
      </c>
      <c r="N206" s="65">
        <f>M206*E206</f>
        <v>4972.4000000000005</v>
      </c>
    </row>
    <row r="207" spans="1:14" ht="26.25" customHeight="1" thickBot="1" x14ac:dyDescent="0.3">
      <c r="A207" s="119" t="s">
        <v>221</v>
      </c>
      <c r="B207" s="120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1"/>
      <c r="N207" s="65">
        <f>N206</f>
        <v>4972.4000000000005</v>
      </c>
    </row>
    <row r="208" spans="1:14" ht="15.75" thickBot="1" x14ac:dyDescent="0.3">
      <c r="A208" s="64"/>
      <c r="B208" s="66"/>
      <c r="C208" s="67"/>
      <c r="D208" s="66"/>
      <c r="E208" s="66"/>
      <c r="F208" s="68"/>
      <c r="G208" s="68"/>
      <c r="H208" s="68"/>
      <c r="I208" s="68"/>
      <c r="J208" s="68"/>
      <c r="K208" s="68"/>
      <c r="L208" s="68"/>
      <c r="M208" s="68"/>
      <c r="N208" s="69"/>
    </row>
    <row r="209" spans="1:14" ht="28.5" customHeight="1" thickBot="1" x14ac:dyDescent="0.3">
      <c r="A209" s="95" t="s">
        <v>1</v>
      </c>
      <c r="B209" s="35" t="s">
        <v>0</v>
      </c>
      <c r="C209" s="36" t="s">
        <v>2</v>
      </c>
      <c r="D209" s="35" t="s">
        <v>251</v>
      </c>
      <c r="E209" s="35" t="s">
        <v>242</v>
      </c>
      <c r="F209" s="35" t="s">
        <v>243</v>
      </c>
      <c r="G209" s="35" t="s">
        <v>253</v>
      </c>
      <c r="H209" s="35" t="s">
        <v>252</v>
      </c>
      <c r="I209" s="40" t="s">
        <v>245</v>
      </c>
      <c r="J209" s="35"/>
      <c r="K209" s="35" t="s">
        <v>250</v>
      </c>
      <c r="L209" s="35" t="s">
        <v>248</v>
      </c>
      <c r="M209" s="40" t="s">
        <v>246</v>
      </c>
      <c r="N209" s="40" t="s">
        <v>247</v>
      </c>
    </row>
    <row r="210" spans="1:14" ht="0.75" customHeight="1" thickBot="1" x14ac:dyDescent="0.3">
      <c r="A210" s="34" t="s">
        <v>1</v>
      </c>
      <c r="B210" s="35" t="s">
        <v>0</v>
      </c>
      <c r="C210" s="36" t="s">
        <v>2</v>
      </c>
      <c r="D210" s="35" t="s">
        <v>241</v>
      </c>
      <c r="E210" s="35" t="s">
        <v>242</v>
      </c>
      <c r="F210" s="35" t="s">
        <v>243</v>
      </c>
      <c r="G210" s="35"/>
      <c r="H210" s="35" t="s">
        <v>244</v>
      </c>
      <c r="I210" s="40" t="s">
        <v>245</v>
      </c>
      <c r="J210" s="35"/>
      <c r="K210" s="35"/>
      <c r="L210" s="35" t="s">
        <v>248</v>
      </c>
      <c r="M210" s="40" t="s">
        <v>246</v>
      </c>
      <c r="N210" s="40" t="s">
        <v>247</v>
      </c>
    </row>
    <row r="211" spans="1:14" ht="26.25" thickBot="1" x14ac:dyDescent="0.3">
      <c r="A211" s="27">
        <v>8</v>
      </c>
      <c r="B211" s="38">
        <v>1</v>
      </c>
      <c r="C211" s="22" t="s">
        <v>190</v>
      </c>
      <c r="D211" s="66" t="s">
        <v>212</v>
      </c>
      <c r="E211" s="8">
        <v>2</v>
      </c>
      <c r="F211" s="25">
        <v>1000</v>
      </c>
      <c r="G211" s="25"/>
      <c r="H211" s="25"/>
      <c r="I211" s="102">
        <v>752.46</v>
      </c>
      <c r="J211" s="99" t="s">
        <v>258</v>
      </c>
      <c r="K211" s="25"/>
      <c r="L211" s="65"/>
      <c r="M211" s="65">
        <f>AVERAGE(F211:L211)</f>
        <v>876.23</v>
      </c>
      <c r="N211" s="65">
        <f>M211*E211</f>
        <v>1752.46</v>
      </c>
    </row>
    <row r="212" spans="1:14" ht="26.25" customHeight="1" thickBot="1" x14ac:dyDescent="0.3">
      <c r="A212" s="119" t="s">
        <v>223</v>
      </c>
      <c r="B212" s="120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1"/>
      <c r="N212" s="65">
        <f>N211</f>
        <v>1752.46</v>
      </c>
    </row>
    <row r="213" spans="1:14" ht="15.75" thickBot="1" x14ac:dyDescent="0.3">
      <c r="A213" s="64"/>
      <c r="B213" s="66"/>
      <c r="C213" s="67"/>
      <c r="D213" s="66"/>
      <c r="E213" s="66"/>
      <c r="F213" s="68"/>
      <c r="G213" s="68"/>
      <c r="H213" s="68"/>
      <c r="I213" s="68"/>
      <c r="J213" s="68"/>
      <c r="K213" s="68"/>
      <c r="L213" s="68"/>
      <c r="M213" s="68"/>
      <c r="N213" s="69"/>
    </row>
    <row r="214" spans="1:14" ht="25.5" customHeight="1" thickBot="1" x14ac:dyDescent="0.3">
      <c r="A214" s="95" t="s">
        <v>1</v>
      </c>
      <c r="B214" s="35" t="s">
        <v>0</v>
      </c>
      <c r="C214" s="36" t="s">
        <v>2</v>
      </c>
      <c r="D214" s="35" t="s">
        <v>251</v>
      </c>
      <c r="E214" s="35" t="s">
        <v>242</v>
      </c>
      <c r="F214" s="35" t="s">
        <v>243</v>
      </c>
      <c r="G214" s="35" t="s">
        <v>253</v>
      </c>
      <c r="H214" s="35" t="s">
        <v>252</v>
      </c>
      <c r="I214" s="40" t="s">
        <v>245</v>
      </c>
      <c r="J214" s="35"/>
      <c r="K214" s="35" t="s">
        <v>250</v>
      </c>
      <c r="L214" s="35" t="s">
        <v>248</v>
      </c>
      <c r="M214" s="40" t="s">
        <v>246</v>
      </c>
      <c r="N214" s="40" t="s">
        <v>247</v>
      </c>
    </row>
    <row r="215" spans="1:14" ht="13.5" hidden="1" customHeight="1" thickBot="1" x14ac:dyDescent="0.3">
      <c r="A215" s="34" t="s">
        <v>1</v>
      </c>
      <c r="B215" s="35" t="s">
        <v>0</v>
      </c>
      <c r="C215" s="36" t="s">
        <v>2</v>
      </c>
      <c r="D215" s="35" t="s">
        <v>241</v>
      </c>
      <c r="E215" s="35" t="s">
        <v>242</v>
      </c>
      <c r="F215" s="35" t="s">
        <v>243</v>
      </c>
      <c r="G215" s="35"/>
      <c r="H215" s="35" t="s">
        <v>244</v>
      </c>
      <c r="I215" s="40" t="s">
        <v>245</v>
      </c>
      <c r="J215" s="35"/>
      <c r="K215" s="35"/>
      <c r="L215" s="35" t="s">
        <v>248</v>
      </c>
      <c r="M215" s="40" t="s">
        <v>246</v>
      </c>
      <c r="N215" s="40" t="s">
        <v>247</v>
      </c>
    </row>
    <row r="216" spans="1:14" ht="26.25" thickBot="1" x14ac:dyDescent="0.3">
      <c r="A216" s="31">
        <v>9</v>
      </c>
      <c r="B216" s="38">
        <v>1</v>
      </c>
      <c r="C216" s="22" t="s">
        <v>191</v>
      </c>
      <c r="D216" s="59" t="s">
        <v>212</v>
      </c>
      <c r="E216" s="22">
        <v>2</v>
      </c>
      <c r="F216" s="25">
        <v>470</v>
      </c>
      <c r="G216" s="25"/>
      <c r="H216" s="25"/>
      <c r="I216" s="102">
        <v>255.15</v>
      </c>
      <c r="J216" s="99" t="s">
        <v>259</v>
      </c>
      <c r="K216" s="25"/>
      <c r="L216" s="65"/>
      <c r="M216" s="65">
        <f>AVERAGE(F216:L216)</f>
        <v>362.57499999999999</v>
      </c>
      <c r="N216" s="65">
        <f>M216*E216</f>
        <v>725.15</v>
      </c>
    </row>
    <row r="217" spans="1:14" ht="26.25" customHeight="1" thickBot="1" x14ac:dyDescent="0.3">
      <c r="A217" s="119" t="s">
        <v>224</v>
      </c>
      <c r="B217" s="120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1"/>
      <c r="N217" s="65">
        <f>N216</f>
        <v>725.15</v>
      </c>
    </row>
    <row r="218" spans="1:14" ht="15.75" thickBot="1" x14ac:dyDescent="0.3">
      <c r="A218" s="64"/>
      <c r="B218" s="66"/>
      <c r="C218" s="67"/>
      <c r="D218" s="66"/>
      <c r="E218" s="66"/>
      <c r="F218" s="68"/>
      <c r="G218" s="68"/>
      <c r="H218" s="68"/>
      <c r="I218" s="68"/>
      <c r="J218" s="68"/>
      <c r="K218" s="68"/>
      <c r="L218" s="68"/>
      <c r="M218" s="68"/>
      <c r="N218" s="69"/>
    </row>
    <row r="219" spans="1:14" ht="34.5" customHeight="1" thickBot="1" x14ac:dyDescent="0.3">
      <c r="A219" s="95" t="s">
        <v>1</v>
      </c>
      <c r="B219" s="35" t="s">
        <v>0</v>
      </c>
      <c r="C219" s="36" t="s">
        <v>2</v>
      </c>
      <c r="D219" s="35" t="s">
        <v>251</v>
      </c>
      <c r="E219" s="35" t="s">
        <v>242</v>
      </c>
      <c r="F219" s="35" t="s">
        <v>243</v>
      </c>
      <c r="G219" s="35" t="s">
        <v>253</v>
      </c>
      <c r="H219" s="35" t="s">
        <v>252</v>
      </c>
      <c r="I219" s="40" t="s">
        <v>245</v>
      </c>
      <c r="J219" s="35"/>
      <c r="K219" s="35" t="s">
        <v>250</v>
      </c>
      <c r="L219" s="35" t="s">
        <v>248</v>
      </c>
      <c r="M219" s="40" t="s">
        <v>246</v>
      </c>
      <c r="N219" s="40" t="s">
        <v>247</v>
      </c>
    </row>
    <row r="220" spans="1:14" ht="0.75" customHeight="1" thickBot="1" x14ac:dyDescent="0.3">
      <c r="A220" s="34" t="s">
        <v>1</v>
      </c>
      <c r="B220" s="35" t="s">
        <v>0</v>
      </c>
      <c r="C220" s="36" t="s">
        <v>2</v>
      </c>
      <c r="D220" s="35" t="s">
        <v>241</v>
      </c>
      <c r="E220" s="35" t="s">
        <v>242</v>
      </c>
      <c r="F220" s="35" t="s">
        <v>243</v>
      </c>
      <c r="G220" s="35"/>
      <c r="H220" s="35" t="s">
        <v>244</v>
      </c>
      <c r="I220" s="40" t="s">
        <v>245</v>
      </c>
      <c r="J220" s="35"/>
      <c r="K220" s="35"/>
      <c r="L220" s="35" t="s">
        <v>248</v>
      </c>
      <c r="M220" s="40" t="s">
        <v>246</v>
      </c>
      <c r="N220" s="40" t="s">
        <v>247</v>
      </c>
    </row>
    <row r="221" spans="1:14" ht="40.5" customHeight="1" thickBot="1" x14ac:dyDescent="0.3">
      <c r="A221" s="27">
        <v>10</v>
      </c>
      <c r="B221" s="38">
        <v>1</v>
      </c>
      <c r="C221" s="22" t="s">
        <v>192</v>
      </c>
      <c r="D221" s="66" t="s">
        <v>212</v>
      </c>
      <c r="E221" s="8">
        <v>2</v>
      </c>
      <c r="F221" s="25">
        <v>1298</v>
      </c>
      <c r="G221" s="25"/>
      <c r="H221" s="25">
        <v>1136.3699999999999</v>
      </c>
      <c r="I221" s="25">
        <v>845.42</v>
      </c>
      <c r="J221" s="25"/>
      <c r="K221" s="25"/>
      <c r="L221" s="65"/>
      <c r="M221" s="65">
        <f>AVERAGE(F221:L221)</f>
        <v>1093.2633333333333</v>
      </c>
      <c r="N221" s="65">
        <f>M221*E221</f>
        <v>2186.5266666666666</v>
      </c>
    </row>
    <row r="222" spans="1:14" ht="26.25" customHeight="1" thickBot="1" x14ac:dyDescent="0.3">
      <c r="A222" s="119" t="s">
        <v>225</v>
      </c>
      <c r="B222" s="120"/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1"/>
      <c r="N222" s="65">
        <f>N221</f>
        <v>2186.5266666666666</v>
      </c>
    </row>
    <row r="223" spans="1:14" ht="15.75" thickBot="1" x14ac:dyDescent="0.3">
      <c r="A223" s="64"/>
      <c r="B223" s="66"/>
      <c r="C223" s="67"/>
      <c r="D223" s="66"/>
      <c r="E223" s="66"/>
      <c r="F223" s="68"/>
      <c r="G223" s="68"/>
      <c r="H223" s="68"/>
      <c r="I223" s="68"/>
      <c r="J223" s="68"/>
      <c r="K223" s="68"/>
      <c r="L223" s="68"/>
      <c r="M223" s="68"/>
      <c r="N223" s="69"/>
    </row>
    <row r="224" spans="1:14" ht="35.25" customHeight="1" thickBot="1" x14ac:dyDescent="0.3">
      <c r="A224" s="95" t="s">
        <v>1</v>
      </c>
      <c r="B224" s="35" t="s">
        <v>0</v>
      </c>
      <c r="C224" s="36" t="s">
        <v>2</v>
      </c>
      <c r="D224" s="35" t="s">
        <v>251</v>
      </c>
      <c r="E224" s="35" t="s">
        <v>242</v>
      </c>
      <c r="F224" s="35" t="s">
        <v>243</v>
      </c>
      <c r="G224" s="35" t="s">
        <v>253</v>
      </c>
      <c r="H224" s="35" t="s">
        <v>252</v>
      </c>
      <c r="I224" s="40" t="s">
        <v>245</v>
      </c>
      <c r="J224" s="35"/>
      <c r="K224" s="35" t="s">
        <v>250</v>
      </c>
      <c r="L224" s="35" t="s">
        <v>248</v>
      </c>
      <c r="M224" s="40" t="s">
        <v>246</v>
      </c>
      <c r="N224" s="40" t="s">
        <v>247</v>
      </c>
    </row>
    <row r="225" spans="1:14" ht="2.25" hidden="1" customHeight="1" thickBot="1" x14ac:dyDescent="0.3">
      <c r="A225" s="34" t="s">
        <v>1</v>
      </c>
      <c r="B225" s="35" t="s">
        <v>0</v>
      </c>
      <c r="C225" s="36" t="s">
        <v>2</v>
      </c>
      <c r="D225" s="35" t="s">
        <v>241</v>
      </c>
      <c r="E225" s="35" t="s">
        <v>242</v>
      </c>
      <c r="F225" s="35" t="s">
        <v>243</v>
      </c>
      <c r="G225" s="35"/>
      <c r="H225" s="35" t="s">
        <v>244</v>
      </c>
      <c r="I225" s="40" t="s">
        <v>245</v>
      </c>
      <c r="J225" s="35"/>
      <c r="K225" s="35"/>
      <c r="L225" s="35" t="s">
        <v>248</v>
      </c>
      <c r="M225" s="40" t="s">
        <v>246</v>
      </c>
      <c r="N225" s="40" t="s">
        <v>247</v>
      </c>
    </row>
    <row r="226" spans="1:14" ht="39" thickBot="1" x14ac:dyDescent="0.3">
      <c r="A226" s="31">
        <v>11</v>
      </c>
      <c r="B226" s="38">
        <v>1</v>
      </c>
      <c r="C226" s="22" t="s">
        <v>193</v>
      </c>
      <c r="D226" s="66" t="s">
        <v>212</v>
      </c>
      <c r="E226" s="22">
        <v>2</v>
      </c>
      <c r="F226" s="25">
        <v>429</v>
      </c>
      <c r="G226" s="25"/>
      <c r="H226" s="25">
        <v>346.85</v>
      </c>
      <c r="I226" s="25">
        <v>353.7</v>
      </c>
      <c r="J226" s="25"/>
      <c r="K226" s="25"/>
      <c r="L226" s="65"/>
      <c r="M226" s="61">
        <f>AVERAGE(F226:L226)</f>
        <v>376.51666666666665</v>
      </c>
      <c r="N226" s="65">
        <f>M226*E226</f>
        <v>753.0333333333333</v>
      </c>
    </row>
    <row r="227" spans="1:14" ht="26.25" customHeight="1" thickBot="1" x14ac:dyDescent="0.3">
      <c r="A227" s="119" t="s">
        <v>226</v>
      </c>
      <c r="B227" s="120"/>
      <c r="C227" s="120"/>
      <c r="D227" s="120"/>
      <c r="E227" s="120"/>
      <c r="F227" s="120"/>
      <c r="G227" s="120"/>
      <c r="H227" s="120"/>
      <c r="I227" s="120"/>
      <c r="J227" s="120"/>
      <c r="K227" s="120"/>
      <c r="L227" s="120"/>
      <c r="M227" s="121"/>
      <c r="N227" s="65">
        <f>N226</f>
        <v>753.0333333333333</v>
      </c>
    </row>
    <row r="228" spans="1:14" ht="15.75" thickBot="1" x14ac:dyDescent="0.3">
      <c r="A228" s="77"/>
      <c r="B228" s="78"/>
      <c r="C228" s="79"/>
      <c r="D228" s="66"/>
      <c r="E228" s="78"/>
      <c r="F228" s="80"/>
      <c r="G228" s="80"/>
      <c r="H228" s="68"/>
      <c r="I228" s="68"/>
      <c r="J228" s="68"/>
      <c r="K228" s="68"/>
      <c r="L228" s="68"/>
      <c r="M228" s="68"/>
      <c r="N228" s="69"/>
    </row>
    <row r="229" spans="1:14" ht="33" customHeight="1" thickBot="1" x14ac:dyDescent="0.3">
      <c r="A229" s="95" t="s">
        <v>1</v>
      </c>
      <c r="B229" s="35" t="s">
        <v>0</v>
      </c>
      <c r="C229" s="36" t="s">
        <v>2</v>
      </c>
      <c r="D229" s="35" t="s">
        <v>251</v>
      </c>
      <c r="E229" s="35" t="s">
        <v>242</v>
      </c>
      <c r="F229" s="35" t="s">
        <v>243</v>
      </c>
      <c r="G229" s="35" t="s">
        <v>253</v>
      </c>
      <c r="H229" s="35" t="s">
        <v>252</v>
      </c>
      <c r="I229" s="40" t="s">
        <v>245</v>
      </c>
      <c r="J229" s="35"/>
      <c r="K229" s="35" t="s">
        <v>250</v>
      </c>
      <c r="L229" s="35" t="s">
        <v>248</v>
      </c>
      <c r="M229" s="40" t="s">
        <v>246</v>
      </c>
      <c r="N229" s="40" t="s">
        <v>247</v>
      </c>
    </row>
    <row r="230" spans="1:14" ht="0.75" customHeight="1" thickBot="1" x14ac:dyDescent="0.3">
      <c r="A230" s="34" t="s">
        <v>1</v>
      </c>
      <c r="B230" s="35" t="s">
        <v>0</v>
      </c>
      <c r="C230" s="36" t="s">
        <v>2</v>
      </c>
      <c r="D230" s="35" t="s">
        <v>241</v>
      </c>
      <c r="E230" s="35" t="s">
        <v>242</v>
      </c>
      <c r="F230" s="35" t="s">
        <v>243</v>
      </c>
      <c r="G230" s="35"/>
      <c r="H230" s="35" t="s">
        <v>244</v>
      </c>
      <c r="I230" s="40" t="s">
        <v>245</v>
      </c>
      <c r="J230" s="35"/>
      <c r="K230" s="35"/>
      <c r="L230" s="35" t="s">
        <v>248</v>
      </c>
      <c r="M230" s="40" t="s">
        <v>246</v>
      </c>
      <c r="N230" s="40" t="s">
        <v>247</v>
      </c>
    </row>
    <row r="231" spans="1:14" ht="54" customHeight="1" thickBot="1" x14ac:dyDescent="0.3">
      <c r="A231" s="27">
        <v>12</v>
      </c>
      <c r="B231" s="38">
        <v>1</v>
      </c>
      <c r="C231" s="3" t="s">
        <v>194</v>
      </c>
      <c r="D231" s="75" t="s">
        <v>212</v>
      </c>
      <c r="E231" s="22">
        <v>3</v>
      </c>
      <c r="F231" s="25">
        <v>1000</v>
      </c>
      <c r="G231" s="25"/>
      <c r="H231" s="25"/>
      <c r="I231" s="25" t="s">
        <v>265</v>
      </c>
      <c r="J231" s="100">
        <v>842.07</v>
      </c>
      <c r="K231" s="25"/>
      <c r="L231" s="65"/>
      <c r="M231" s="65">
        <f>AVERAGE(F231:L231)</f>
        <v>921.03500000000008</v>
      </c>
      <c r="N231" s="65">
        <f>M231*E231</f>
        <v>2763.1050000000005</v>
      </c>
    </row>
    <row r="232" spans="1:14" ht="26.25" customHeight="1" thickBot="1" x14ac:dyDescent="0.3">
      <c r="A232" s="119" t="s">
        <v>227</v>
      </c>
      <c r="B232" s="120"/>
      <c r="C232" s="120"/>
      <c r="D232" s="120"/>
      <c r="E232" s="120"/>
      <c r="F232" s="120"/>
      <c r="G232" s="120"/>
      <c r="H232" s="120"/>
      <c r="I232" s="120"/>
      <c r="J232" s="120"/>
      <c r="K232" s="120"/>
      <c r="L232" s="120"/>
      <c r="M232" s="121"/>
      <c r="N232" s="65">
        <f>N231</f>
        <v>2763.1050000000005</v>
      </c>
    </row>
    <row r="233" spans="1:14" ht="15.75" thickBot="1" x14ac:dyDescent="0.3">
      <c r="A233" s="77"/>
      <c r="B233" s="78"/>
      <c r="C233" s="79"/>
      <c r="D233" s="66"/>
      <c r="E233" s="78"/>
      <c r="F233" s="80"/>
      <c r="G233" s="80"/>
      <c r="H233" s="68"/>
      <c r="I233" s="68"/>
      <c r="J233" s="68"/>
      <c r="K233" s="68"/>
      <c r="L233" s="68"/>
      <c r="M233" s="68"/>
      <c r="N233" s="69"/>
    </row>
    <row r="234" spans="1:14" ht="36" customHeight="1" thickBot="1" x14ac:dyDescent="0.3">
      <c r="A234" s="95" t="s">
        <v>1</v>
      </c>
      <c r="B234" s="35" t="s">
        <v>0</v>
      </c>
      <c r="C234" s="36" t="s">
        <v>2</v>
      </c>
      <c r="D234" s="35" t="s">
        <v>251</v>
      </c>
      <c r="E234" s="35" t="s">
        <v>242</v>
      </c>
      <c r="F234" s="35" t="s">
        <v>243</v>
      </c>
      <c r="G234" s="35" t="s">
        <v>253</v>
      </c>
      <c r="H234" s="35" t="s">
        <v>252</v>
      </c>
      <c r="I234" s="40" t="s">
        <v>245</v>
      </c>
      <c r="J234" s="35"/>
      <c r="K234" s="35" t="s">
        <v>250</v>
      </c>
      <c r="L234" s="35" t="s">
        <v>248</v>
      </c>
      <c r="M234" s="40" t="s">
        <v>246</v>
      </c>
      <c r="N234" s="40" t="s">
        <v>247</v>
      </c>
    </row>
    <row r="235" spans="1:14" ht="18" hidden="1" customHeight="1" thickBot="1" x14ac:dyDescent="0.3">
      <c r="A235" s="34" t="s">
        <v>1</v>
      </c>
      <c r="B235" s="35" t="s">
        <v>0</v>
      </c>
      <c r="C235" s="36" t="s">
        <v>2</v>
      </c>
      <c r="D235" s="35" t="s">
        <v>241</v>
      </c>
      <c r="E235" s="35" t="s">
        <v>242</v>
      </c>
      <c r="F235" s="35" t="s">
        <v>243</v>
      </c>
      <c r="G235" s="35"/>
      <c r="H235" s="35" t="s">
        <v>244</v>
      </c>
      <c r="I235" s="40" t="s">
        <v>245</v>
      </c>
      <c r="J235" s="35"/>
      <c r="K235" s="35"/>
      <c r="L235" s="35" t="s">
        <v>248</v>
      </c>
      <c r="M235" s="40" t="s">
        <v>246</v>
      </c>
      <c r="N235" s="40" t="s">
        <v>247</v>
      </c>
    </row>
    <row r="236" spans="1:14" ht="26.25" thickBot="1" x14ac:dyDescent="0.3">
      <c r="A236" s="27">
        <v>13</v>
      </c>
      <c r="B236" s="38">
        <v>1</v>
      </c>
      <c r="C236" s="3" t="s">
        <v>195</v>
      </c>
      <c r="D236" s="75" t="s">
        <v>212</v>
      </c>
      <c r="E236" s="22">
        <v>1</v>
      </c>
      <c r="F236" s="25">
        <v>1200</v>
      </c>
      <c r="G236" s="25"/>
      <c r="H236" s="25">
        <v>841.86</v>
      </c>
      <c r="I236" s="19"/>
      <c r="J236" s="19">
        <v>1149</v>
      </c>
      <c r="K236" s="19"/>
      <c r="L236" s="73"/>
      <c r="M236" s="65">
        <f>AVERAGE(F236:L236)</f>
        <v>1063.6200000000001</v>
      </c>
      <c r="N236" s="65">
        <f>M236*E236</f>
        <v>1063.6200000000001</v>
      </c>
    </row>
    <row r="237" spans="1:14" ht="26.25" customHeight="1" thickBot="1" x14ac:dyDescent="0.3">
      <c r="A237" s="119" t="s">
        <v>228</v>
      </c>
      <c r="B237" s="120"/>
      <c r="C237" s="120"/>
      <c r="D237" s="120"/>
      <c r="E237" s="120"/>
      <c r="F237" s="120"/>
      <c r="G237" s="120"/>
      <c r="H237" s="120"/>
      <c r="I237" s="120"/>
      <c r="J237" s="120"/>
      <c r="K237" s="120"/>
      <c r="L237" s="120"/>
      <c r="M237" s="121"/>
      <c r="N237" s="65">
        <f>N236</f>
        <v>1063.6200000000001</v>
      </c>
    </row>
    <row r="238" spans="1:14" ht="15.75" thickBot="1" x14ac:dyDescent="0.3">
      <c r="A238" s="77"/>
      <c r="B238" s="78"/>
      <c r="C238" s="79"/>
      <c r="D238" s="66"/>
      <c r="E238" s="78"/>
      <c r="F238" s="80"/>
      <c r="G238" s="80"/>
      <c r="H238" s="68"/>
      <c r="I238" s="68"/>
      <c r="J238" s="68"/>
      <c r="K238" s="68"/>
      <c r="L238" s="68"/>
      <c r="M238" s="68"/>
      <c r="N238" s="69"/>
    </row>
    <row r="239" spans="1:14" ht="28.5" customHeight="1" thickBot="1" x14ac:dyDescent="0.3">
      <c r="A239" s="95" t="s">
        <v>1</v>
      </c>
      <c r="B239" s="35" t="s">
        <v>0</v>
      </c>
      <c r="C239" s="36" t="s">
        <v>2</v>
      </c>
      <c r="D239" s="35" t="s">
        <v>251</v>
      </c>
      <c r="E239" s="35" t="s">
        <v>242</v>
      </c>
      <c r="F239" s="35" t="s">
        <v>243</v>
      </c>
      <c r="G239" s="35" t="s">
        <v>253</v>
      </c>
      <c r="H239" s="35" t="s">
        <v>252</v>
      </c>
      <c r="I239" s="40" t="s">
        <v>245</v>
      </c>
      <c r="J239" s="35"/>
      <c r="K239" s="35" t="s">
        <v>250</v>
      </c>
      <c r="L239" s="35" t="s">
        <v>248</v>
      </c>
      <c r="M239" s="40" t="s">
        <v>246</v>
      </c>
      <c r="N239" s="40" t="s">
        <v>247</v>
      </c>
    </row>
    <row r="240" spans="1:14" ht="15.75" hidden="1" customHeight="1" thickBot="1" x14ac:dyDescent="0.3">
      <c r="A240" s="34" t="s">
        <v>1</v>
      </c>
      <c r="B240" s="35" t="s">
        <v>0</v>
      </c>
      <c r="C240" s="36" t="s">
        <v>2</v>
      </c>
      <c r="D240" s="35" t="s">
        <v>241</v>
      </c>
      <c r="E240" s="35" t="s">
        <v>242</v>
      </c>
      <c r="F240" s="35" t="s">
        <v>243</v>
      </c>
      <c r="G240" s="35"/>
      <c r="H240" s="35" t="s">
        <v>244</v>
      </c>
      <c r="I240" s="40" t="s">
        <v>245</v>
      </c>
      <c r="J240" s="35"/>
      <c r="K240" s="35"/>
      <c r="L240" s="35" t="s">
        <v>248</v>
      </c>
      <c r="M240" s="40" t="s">
        <v>246</v>
      </c>
      <c r="N240" s="40" t="s">
        <v>247</v>
      </c>
    </row>
    <row r="241" spans="1:14" ht="78" customHeight="1" thickBot="1" x14ac:dyDescent="0.3">
      <c r="A241" s="27">
        <v>14</v>
      </c>
      <c r="B241" s="38">
        <v>1</v>
      </c>
      <c r="C241" s="3" t="s">
        <v>196</v>
      </c>
      <c r="D241" s="75" t="s">
        <v>212</v>
      </c>
      <c r="E241" s="22">
        <v>2</v>
      </c>
      <c r="F241" s="74">
        <v>2900</v>
      </c>
      <c r="G241" s="74"/>
      <c r="H241" s="46"/>
      <c r="I241" s="101" t="s">
        <v>260</v>
      </c>
      <c r="J241" s="101" t="s">
        <v>261</v>
      </c>
      <c r="K241" s="46"/>
      <c r="L241" s="65"/>
      <c r="M241" s="65">
        <f>AVERAGE(F241:L241)</f>
        <v>2900</v>
      </c>
      <c r="N241" s="65">
        <f>M241*E241</f>
        <v>5800</v>
      </c>
    </row>
    <row r="242" spans="1:14" ht="26.25" customHeight="1" thickBot="1" x14ac:dyDescent="0.3">
      <c r="A242" s="119" t="s">
        <v>229</v>
      </c>
      <c r="B242" s="120"/>
      <c r="C242" s="120"/>
      <c r="D242" s="120"/>
      <c r="E242" s="120"/>
      <c r="F242" s="120"/>
      <c r="G242" s="120"/>
      <c r="H242" s="120"/>
      <c r="I242" s="120"/>
      <c r="J242" s="120"/>
      <c r="K242" s="120"/>
      <c r="L242" s="120"/>
      <c r="M242" s="121"/>
      <c r="N242" s="65">
        <f>N241</f>
        <v>5800</v>
      </c>
    </row>
    <row r="243" spans="1:14" ht="15.75" thickBot="1" x14ac:dyDescent="0.3">
      <c r="A243" s="77"/>
      <c r="B243" s="78"/>
      <c r="C243" s="79"/>
      <c r="D243" s="66"/>
      <c r="E243" s="78"/>
      <c r="F243" s="80"/>
      <c r="G243" s="80"/>
      <c r="H243" s="68"/>
      <c r="I243" s="68"/>
      <c r="J243" s="68"/>
      <c r="K243" s="68"/>
      <c r="L243" s="68"/>
      <c r="M243" s="68"/>
      <c r="N243" s="69"/>
    </row>
    <row r="244" spans="1:14" ht="38.25" customHeight="1" thickBot="1" x14ac:dyDescent="0.3">
      <c r="A244" s="95" t="s">
        <v>1</v>
      </c>
      <c r="B244" s="35" t="s">
        <v>0</v>
      </c>
      <c r="C244" s="36" t="s">
        <v>2</v>
      </c>
      <c r="D244" s="35" t="s">
        <v>251</v>
      </c>
      <c r="E244" s="35" t="s">
        <v>242</v>
      </c>
      <c r="F244" s="35" t="s">
        <v>243</v>
      </c>
      <c r="G244" s="35" t="s">
        <v>253</v>
      </c>
      <c r="H244" s="35" t="s">
        <v>252</v>
      </c>
      <c r="I244" s="40" t="s">
        <v>245</v>
      </c>
      <c r="J244" s="35"/>
      <c r="K244" s="35" t="s">
        <v>250</v>
      </c>
      <c r="L244" s="35" t="s">
        <v>248</v>
      </c>
      <c r="M244" s="40" t="s">
        <v>246</v>
      </c>
      <c r="N244" s="40" t="s">
        <v>247</v>
      </c>
    </row>
    <row r="245" spans="1:14" ht="21.75" hidden="1" customHeight="1" thickBot="1" x14ac:dyDescent="0.3">
      <c r="A245" s="34" t="s">
        <v>1</v>
      </c>
      <c r="B245" s="35" t="s">
        <v>0</v>
      </c>
      <c r="C245" s="36" t="s">
        <v>2</v>
      </c>
      <c r="D245" s="35" t="s">
        <v>241</v>
      </c>
      <c r="E245" s="35" t="s">
        <v>242</v>
      </c>
      <c r="F245" s="35" t="s">
        <v>243</v>
      </c>
      <c r="G245" s="35"/>
      <c r="H245" s="35" t="s">
        <v>244</v>
      </c>
      <c r="I245" s="40" t="s">
        <v>245</v>
      </c>
      <c r="J245" s="35"/>
      <c r="K245" s="35"/>
      <c r="L245" s="35" t="s">
        <v>248</v>
      </c>
      <c r="M245" s="40" t="s">
        <v>246</v>
      </c>
      <c r="N245" s="40" t="s">
        <v>247</v>
      </c>
    </row>
    <row r="246" spans="1:14" ht="72" customHeight="1" thickBot="1" x14ac:dyDescent="0.3">
      <c r="A246" s="27">
        <v>15</v>
      </c>
      <c r="B246" s="38">
        <v>1</v>
      </c>
      <c r="C246" s="3" t="s">
        <v>197</v>
      </c>
      <c r="D246" s="75" t="s">
        <v>212</v>
      </c>
      <c r="E246" s="22">
        <v>2</v>
      </c>
      <c r="F246" s="74">
        <v>1899</v>
      </c>
      <c r="G246" s="74"/>
      <c r="H246" s="46"/>
      <c r="I246" s="101" t="s">
        <v>262</v>
      </c>
      <c r="J246" s="101" t="s">
        <v>263</v>
      </c>
      <c r="K246" s="46"/>
      <c r="L246" s="65"/>
      <c r="M246" s="65">
        <f>AVERAGE(F246:L246)</f>
        <v>1899</v>
      </c>
      <c r="N246" s="65">
        <f>M246*E246</f>
        <v>3798</v>
      </c>
    </row>
    <row r="247" spans="1:14" ht="26.25" customHeight="1" thickBot="1" x14ac:dyDescent="0.3">
      <c r="A247" s="119" t="s">
        <v>230</v>
      </c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1"/>
      <c r="N247" s="65">
        <f>N246</f>
        <v>3798</v>
      </c>
    </row>
    <row r="248" spans="1:14" ht="15.75" thickBot="1" x14ac:dyDescent="0.3">
      <c r="A248" s="77"/>
      <c r="B248" s="78"/>
      <c r="C248" s="79"/>
      <c r="D248" s="66"/>
      <c r="E248" s="78"/>
      <c r="F248" s="80"/>
      <c r="G248" s="80"/>
      <c r="H248" s="68"/>
      <c r="I248" s="68"/>
      <c r="J248" s="68"/>
      <c r="K248" s="68"/>
      <c r="L248" s="68"/>
      <c r="M248" s="68"/>
      <c r="N248" s="69"/>
    </row>
    <row r="249" spans="1:14" ht="36.75" customHeight="1" thickBot="1" x14ac:dyDescent="0.3">
      <c r="A249" s="95" t="s">
        <v>1</v>
      </c>
      <c r="B249" s="35" t="s">
        <v>0</v>
      </c>
      <c r="C249" s="36" t="s">
        <v>2</v>
      </c>
      <c r="D249" s="35" t="s">
        <v>251</v>
      </c>
      <c r="E249" s="35" t="s">
        <v>242</v>
      </c>
      <c r="F249" s="35" t="s">
        <v>243</v>
      </c>
      <c r="G249" s="35" t="s">
        <v>253</v>
      </c>
      <c r="H249" s="35" t="s">
        <v>252</v>
      </c>
      <c r="I249" s="40" t="s">
        <v>245</v>
      </c>
      <c r="J249" s="35"/>
      <c r="K249" s="35" t="s">
        <v>250</v>
      </c>
      <c r="L249" s="35" t="s">
        <v>248</v>
      </c>
      <c r="M249" s="40" t="s">
        <v>246</v>
      </c>
      <c r="N249" s="40" t="s">
        <v>247</v>
      </c>
    </row>
    <row r="250" spans="1:14" ht="15.75" hidden="1" customHeight="1" thickBot="1" x14ac:dyDescent="0.3">
      <c r="A250" s="34" t="s">
        <v>1</v>
      </c>
      <c r="B250" s="35" t="s">
        <v>0</v>
      </c>
      <c r="C250" s="36" t="s">
        <v>2</v>
      </c>
      <c r="D250" s="35" t="s">
        <v>241</v>
      </c>
      <c r="E250" s="35" t="s">
        <v>242</v>
      </c>
      <c r="F250" s="35" t="s">
        <v>243</v>
      </c>
      <c r="G250" s="35"/>
      <c r="H250" s="35" t="s">
        <v>244</v>
      </c>
      <c r="I250" s="40" t="s">
        <v>245</v>
      </c>
      <c r="J250" s="35"/>
      <c r="K250" s="35"/>
      <c r="L250" s="35" t="s">
        <v>248</v>
      </c>
      <c r="M250" s="40" t="s">
        <v>246</v>
      </c>
      <c r="N250" s="40" t="s">
        <v>247</v>
      </c>
    </row>
    <row r="251" spans="1:14" ht="21.75" customHeight="1" thickBot="1" x14ac:dyDescent="0.3">
      <c r="A251" s="27">
        <v>16</v>
      </c>
      <c r="B251" s="38">
        <v>1</v>
      </c>
      <c r="C251" s="3" t="s">
        <v>198</v>
      </c>
      <c r="D251" s="75" t="s">
        <v>212</v>
      </c>
      <c r="E251" s="22">
        <v>2</v>
      </c>
      <c r="F251" s="25">
        <v>1300</v>
      </c>
      <c r="G251" s="25"/>
      <c r="H251" s="25"/>
      <c r="I251" s="25">
        <v>1885.69</v>
      </c>
      <c r="J251" s="25">
        <v>1140.6400000000001</v>
      </c>
      <c r="K251" s="25"/>
      <c r="L251" s="65"/>
      <c r="M251" s="65">
        <f>AVERAGE(F251:L251)</f>
        <v>1442.11</v>
      </c>
      <c r="N251" s="65">
        <f>M251*E251</f>
        <v>2884.22</v>
      </c>
    </row>
    <row r="252" spans="1:14" ht="26.25" customHeight="1" thickBot="1" x14ac:dyDescent="0.3">
      <c r="A252" s="119" t="s">
        <v>231</v>
      </c>
      <c r="B252" s="120"/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1"/>
      <c r="N252" s="65">
        <f>N251</f>
        <v>2884.22</v>
      </c>
    </row>
    <row r="253" spans="1:14" ht="15.75" thickBot="1" x14ac:dyDescent="0.3">
      <c r="A253" s="77"/>
      <c r="B253" s="78"/>
      <c r="C253" s="79"/>
      <c r="D253" s="66"/>
      <c r="E253" s="78"/>
      <c r="F253" s="80"/>
      <c r="G253" s="80"/>
      <c r="H253" s="68"/>
      <c r="I253" s="68"/>
      <c r="J253" s="68"/>
      <c r="K253" s="68"/>
      <c r="L253" s="68"/>
      <c r="M253" s="68"/>
      <c r="N253" s="69"/>
    </row>
    <row r="254" spans="1:14" ht="33.75" customHeight="1" thickBot="1" x14ac:dyDescent="0.3">
      <c r="A254" s="95" t="s">
        <v>1</v>
      </c>
      <c r="B254" s="35" t="s">
        <v>0</v>
      </c>
      <c r="C254" s="36" t="s">
        <v>2</v>
      </c>
      <c r="D254" s="35" t="s">
        <v>251</v>
      </c>
      <c r="E254" s="35" t="s">
        <v>242</v>
      </c>
      <c r="F254" s="35" t="s">
        <v>243</v>
      </c>
      <c r="G254" s="35" t="s">
        <v>253</v>
      </c>
      <c r="H254" s="35" t="s">
        <v>252</v>
      </c>
      <c r="I254" s="40" t="s">
        <v>245</v>
      </c>
      <c r="J254" s="35"/>
      <c r="K254" s="35" t="s">
        <v>250</v>
      </c>
      <c r="L254" s="35" t="s">
        <v>248</v>
      </c>
      <c r="M254" s="40" t="s">
        <v>246</v>
      </c>
      <c r="N254" s="40" t="s">
        <v>247</v>
      </c>
    </row>
    <row r="255" spans="1:14" ht="1.5" hidden="1" customHeight="1" thickBot="1" x14ac:dyDescent="0.3">
      <c r="A255" s="34" t="s">
        <v>1</v>
      </c>
      <c r="B255" s="35" t="s">
        <v>0</v>
      </c>
      <c r="C255" s="36" t="s">
        <v>2</v>
      </c>
      <c r="D255" s="35" t="s">
        <v>241</v>
      </c>
      <c r="E255" s="35" t="s">
        <v>242</v>
      </c>
      <c r="F255" s="35" t="s">
        <v>243</v>
      </c>
      <c r="G255" s="35"/>
      <c r="H255" s="35" t="s">
        <v>244</v>
      </c>
      <c r="I255" s="40" t="s">
        <v>245</v>
      </c>
      <c r="J255" s="35"/>
      <c r="K255" s="35"/>
      <c r="L255" s="35" t="s">
        <v>248</v>
      </c>
      <c r="M255" s="40" t="s">
        <v>246</v>
      </c>
      <c r="N255" s="40" t="s">
        <v>247</v>
      </c>
    </row>
    <row r="256" spans="1:14" ht="26.25" thickBot="1" x14ac:dyDescent="0.3">
      <c r="A256" s="27">
        <v>17</v>
      </c>
      <c r="B256" s="38">
        <v>1</v>
      </c>
      <c r="C256" s="3" t="s">
        <v>199</v>
      </c>
      <c r="D256" s="75" t="s">
        <v>212</v>
      </c>
      <c r="E256" s="22">
        <v>2</v>
      </c>
      <c r="F256" s="25">
        <v>3890</v>
      </c>
      <c r="G256" s="25"/>
      <c r="H256" s="25"/>
      <c r="I256" s="25">
        <v>3089</v>
      </c>
      <c r="J256" s="25">
        <v>3197.8</v>
      </c>
      <c r="K256" s="25"/>
      <c r="L256" s="65"/>
      <c r="M256" s="65">
        <f>AVERAGE(F256:L256)</f>
        <v>3392.2666666666664</v>
      </c>
      <c r="N256" s="65">
        <f>M256*E256</f>
        <v>6784.5333333333328</v>
      </c>
    </row>
    <row r="257" spans="1:14" ht="26.25" customHeight="1" thickBot="1" x14ac:dyDescent="0.3">
      <c r="A257" s="119" t="s">
        <v>232</v>
      </c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1"/>
      <c r="N257" s="65">
        <f>N256</f>
        <v>6784.5333333333328</v>
      </c>
    </row>
    <row r="258" spans="1:14" ht="15.75" thickBot="1" x14ac:dyDescent="0.3">
      <c r="A258" s="77"/>
      <c r="B258" s="78"/>
      <c r="C258" s="79"/>
      <c r="D258" s="66"/>
      <c r="E258" s="78"/>
      <c r="F258" s="80"/>
      <c r="G258" s="80"/>
      <c r="H258" s="68"/>
      <c r="I258" s="68"/>
      <c r="J258" s="68"/>
      <c r="K258" s="68"/>
      <c r="L258" s="68"/>
      <c r="M258" s="68"/>
      <c r="N258" s="69"/>
    </row>
    <row r="259" spans="1:14" ht="34.5" customHeight="1" thickBot="1" x14ac:dyDescent="0.3">
      <c r="A259" s="95" t="s">
        <v>1</v>
      </c>
      <c r="B259" s="35" t="s">
        <v>0</v>
      </c>
      <c r="C259" s="36" t="s">
        <v>2</v>
      </c>
      <c r="D259" s="35" t="s">
        <v>251</v>
      </c>
      <c r="E259" s="35" t="s">
        <v>242</v>
      </c>
      <c r="F259" s="35" t="s">
        <v>243</v>
      </c>
      <c r="G259" s="35" t="s">
        <v>253</v>
      </c>
      <c r="H259" s="35" t="s">
        <v>252</v>
      </c>
      <c r="I259" s="40" t="s">
        <v>245</v>
      </c>
      <c r="J259" s="35"/>
      <c r="K259" s="35" t="s">
        <v>250</v>
      </c>
      <c r="L259" s="35" t="s">
        <v>248</v>
      </c>
      <c r="M259" s="40" t="s">
        <v>246</v>
      </c>
      <c r="N259" s="40" t="s">
        <v>247</v>
      </c>
    </row>
    <row r="260" spans="1:14" ht="16.5" hidden="1" customHeight="1" thickBot="1" x14ac:dyDescent="0.3">
      <c r="A260" s="34" t="s">
        <v>1</v>
      </c>
      <c r="B260" s="35" t="s">
        <v>0</v>
      </c>
      <c r="C260" s="36" t="s">
        <v>2</v>
      </c>
      <c r="D260" s="35" t="s">
        <v>241</v>
      </c>
      <c r="E260" s="35" t="s">
        <v>242</v>
      </c>
      <c r="F260" s="35" t="s">
        <v>243</v>
      </c>
      <c r="G260" s="35"/>
      <c r="H260" s="35" t="s">
        <v>244</v>
      </c>
      <c r="I260" s="40" t="s">
        <v>245</v>
      </c>
      <c r="J260" s="35"/>
      <c r="K260" s="35"/>
      <c r="L260" s="35" t="s">
        <v>248</v>
      </c>
      <c r="M260" s="40" t="s">
        <v>246</v>
      </c>
      <c r="N260" s="40" t="s">
        <v>247</v>
      </c>
    </row>
    <row r="261" spans="1:14" ht="15.75" thickBot="1" x14ac:dyDescent="0.3">
      <c r="A261" s="27">
        <v>18</v>
      </c>
      <c r="B261" s="38">
        <v>1</v>
      </c>
      <c r="C261" s="3" t="s">
        <v>200</v>
      </c>
      <c r="D261" s="75" t="s">
        <v>212</v>
      </c>
      <c r="E261" s="22">
        <v>2</v>
      </c>
      <c r="F261" s="25">
        <v>990</v>
      </c>
      <c r="G261" s="25"/>
      <c r="H261" s="25"/>
      <c r="I261" s="25">
        <v>525.9</v>
      </c>
      <c r="J261" s="99" t="s">
        <v>264</v>
      </c>
      <c r="K261" s="25"/>
      <c r="L261" s="65"/>
      <c r="M261" s="65">
        <f>AVERAGE(F261:L261)</f>
        <v>757.95</v>
      </c>
      <c r="N261" s="65">
        <f>M261*E261</f>
        <v>1515.9</v>
      </c>
    </row>
    <row r="262" spans="1:14" ht="26.25" customHeight="1" thickBot="1" x14ac:dyDescent="0.3">
      <c r="A262" s="119" t="s">
        <v>233</v>
      </c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1"/>
      <c r="N262" s="65">
        <f>N261</f>
        <v>1515.9</v>
      </c>
    </row>
    <row r="263" spans="1:14" ht="15.75" thickBot="1" x14ac:dyDescent="0.3">
      <c r="A263" s="77"/>
      <c r="B263" s="78"/>
      <c r="C263" s="79"/>
      <c r="D263" s="66"/>
      <c r="E263" s="78"/>
      <c r="F263" s="80"/>
      <c r="G263" s="80"/>
      <c r="H263" s="68"/>
      <c r="I263" s="68"/>
      <c r="J263" s="68"/>
      <c r="K263" s="68"/>
      <c r="L263" s="68"/>
      <c r="M263" s="68"/>
      <c r="N263" s="69"/>
    </row>
    <row r="264" spans="1:14" ht="38.25" customHeight="1" thickBot="1" x14ac:dyDescent="0.3">
      <c r="A264" s="95" t="s">
        <v>1</v>
      </c>
      <c r="B264" s="35" t="s">
        <v>0</v>
      </c>
      <c r="C264" s="36" t="s">
        <v>2</v>
      </c>
      <c r="D264" s="35" t="s">
        <v>251</v>
      </c>
      <c r="E264" s="35" t="s">
        <v>242</v>
      </c>
      <c r="F264" s="35" t="s">
        <v>243</v>
      </c>
      <c r="G264" s="35" t="s">
        <v>253</v>
      </c>
      <c r="H264" s="35" t="s">
        <v>252</v>
      </c>
      <c r="I264" s="40" t="s">
        <v>245</v>
      </c>
      <c r="J264" s="35"/>
      <c r="K264" s="35" t="s">
        <v>250</v>
      </c>
      <c r="L264" s="35" t="s">
        <v>248</v>
      </c>
      <c r="M264" s="40" t="s">
        <v>246</v>
      </c>
      <c r="N264" s="40" t="s">
        <v>247</v>
      </c>
    </row>
    <row r="265" spans="1:14" ht="0.75" customHeight="1" thickBot="1" x14ac:dyDescent="0.3">
      <c r="A265" s="34" t="s">
        <v>1</v>
      </c>
      <c r="B265" s="35" t="s">
        <v>0</v>
      </c>
      <c r="C265" s="36" t="s">
        <v>2</v>
      </c>
      <c r="D265" s="35" t="s">
        <v>241</v>
      </c>
      <c r="E265" s="35" t="s">
        <v>242</v>
      </c>
      <c r="F265" s="35" t="s">
        <v>243</v>
      </c>
      <c r="G265" s="35"/>
      <c r="H265" s="35" t="s">
        <v>244</v>
      </c>
      <c r="I265" s="40" t="s">
        <v>245</v>
      </c>
      <c r="J265" s="35"/>
      <c r="K265" s="35"/>
      <c r="L265" s="35" t="s">
        <v>248</v>
      </c>
      <c r="M265" s="40" t="s">
        <v>246</v>
      </c>
      <c r="N265" s="40" t="s">
        <v>247</v>
      </c>
    </row>
    <row r="266" spans="1:14" ht="26.25" thickBot="1" x14ac:dyDescent="0.3">
      <c r="A266" s="27">
        <v>19</v>
      </c>
      <c r="B266" s="38">
        <v>1</v>
      </c>
      <c r="C266" s="3" t="s">
        <v>201</v>
      </c>
      <c r="D266" s="75" t="s">
        <v>212</v>
      </c>
      <c r="E266" s="22">
        <v>2</v>
      </c>
      <c r="F266" s="25">
        <v>2200</v>
      </c>
      <c r="G266" s="25"/>
      <c r="H266" s="25"/>
      <c r="I266" s="25">
        <v>1687.7</v>
      </c>
      <c r="J266" s="25">
        <v>2045</v>
      </c>
      <c r="K266" s="25"/>
      <c r="L266" s="65"/>
      <c r="M266" s="65">
        <f>AVERAGE(F266:L266)</f>
        <v>1977.5666666666666</v>
      </c>
      <c r="N266" s="65">
        <f>M266*E266</f>
        <v>3955.1333333333332</v>
      </c>
    </row>
    <row r="267" spans="1:14" ht="26.25" customHeight="1" thickBot="1" x14ac:dyDescent="0.3">
      <c r="A267" s="119" t="s">
        <v>234</v>
      </c>
      <c r="B267" s="120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1"/>
      <c r="N267" s="65">
        <f>N266</f>
        <v>3955.1333333333332</v>
      </c>
    </row>
    <row r="268" spans="1:14" ht="15.75" thickBot="1" x14ac:dyDescent="0.3">
      <c r="A268" s="77"/>
      <c r="B268" s="78"/>
      <c r="C268" s="79"/>
      <c r="D268" s="66"/>
      <c r="E268" s="78"/>
      <c r="F268" s="80"/>
      <c r="G268" s="80"/>
      <c r="H268" s="68"/>
      <c r="I268" s="68"/>
      <c r="J268" s="68"/>
      <c r="K268" s="68"/>
      <c r="L268" s="68"/>
      <c r="M268" s="68"/>
      <c r="N268" s="69"/>
    </row>
    <row r="269" spans="1:14" ht="30.75" customHeight="1" thickBot="1" x14ac:dyDescent="0.3">
      <c r="A269" s="95" t="s">
        <v>1</v>
      </c>
      <c r="B269" s="35" t="s">
        <v>0</v>
      </c>
      <c r="C269" s="36" t="s">
        <v>2</v>
      </c>
      <c r="D269" s="35" t="s">
        <v>251</v>
      </c>
      <c r="E269" s="35" t="s">
        <v>242</v>
      </c>
      <c r="F269" s="35" t="s">
        <v>243</v>
      </c>
      <c r="G269" s="35" t="s">
        <v>253</v>
      </c>
      <c r="H269" s="35" t="s">
        <v>252</v>
      </c>
      <c r="I269" s="40" t="s">
        <v>245</v>
      </c>
      <c r="J269" s="35"/>
      <c r="K269" s="35" t="s">
        <v>250</v>
      </c>
      <c r="L269" s="35" t="s">
        <v>248</v>
      </c>
      <c r="M269" s="40" t="s">
        <v>246</v>
      </c>
      <c r="N269" s="40" t="s">
        <v>247</v>
      </c>
    </row>
    <row r="270" spans="1:14" ht="0.75" customHeight="1" thickBot="1" x14ac:dyDescent="0.3">
      <c r="A270" s="34" t="s">
        <v>1</v>
      </c>
      <c r="B270" s="35" t="s">
        <v>0</v>
      </c>
      <c r="C270" s="36" t="s">
        <v>2</v>
      </c>
      <c r="D270" s="35" t="s">
        <v>241</v>
      </c>
      <c r="E270" s="35" t="s">
        <v>242</v>
      </c>
      <c r="F270" s="35" t="s">
        <v>243</v>
      </c>
      <c r="G270" s="35"/>
      <c r="H270" s="35" t="s">
        <v>244</v>
      </c>
      <c r="I270" s="40" t="s">
        <v>245</v>
      </c>
      <c r="J270" s="35"/>
      <c r="K270" s="35"/>
      <c r="L270" s="35" t="s">
        <v>248</v>
      </c>
      <c r="M270" s="40" t="s">
        <v>246</v>
      </c>
      <c r="N270" s="40" t="s">
        <v>247</v>
      </c>
    </row>
    <row r="271" spans="1:14" ht="28.5" customHeight="1" thickBot="1" x14ac:dyDescent="0.3">
      <c r="A271" s="27">
        <v>20</v>
      </c>
      <c r="B271" s="38">
        <v>1</v>
      </c>
      <c r="C271" s="3" t="s">
        <v>202</v>
      </c>
      <c r="D271" s="75" t="s">
        <v>212</v>
      </c>
      <c r="E271" s="22">
        <v>2</v>
      </c>
      <c r="F271" s="25">
        <v>700</v>
      </c>
      <c r="G271" s="25"/>
      <c r="H271" s="25"/>
      <c r="I271" s="25"/>
      <c r="J271" s="25">
        <v>719.9</v>
      </c>
      <c r="K271" s="25"/>
      <c r="L271" s="65">
        <v>620.91</v>
      </c>
      <c r="M271" s="65">
        <f>AVERAGE(F271:L271)</f>
        <v>680.27</v>
      </c>
      <c r="N271" s="65">
        <f>M271*E271</f>
        <v>1360.54</v>
      </c>
    </row>
    <row r="272" spans="1:14" ht="26.25" customHeight="1" thickBot="1" x14ac:dyDescent="0.3">
      <c r="A272" s="119" t="s">
        <v>235</v>
      </c>
      <c r="B272" s="120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1"/>
      <c r="N272" s="65">
        <f>N271</f>
        <v>1360.54</v>
      </c>
    </row>
    <row r="273" spans="1:14" ht="15.75" thickBot="1" x14ac:dyDescent="0.3">
      <c r="A273" s="77"/>
      <c r="B273" s="78"/>
      <c r="C273" s="79"/>
      <c r="D273" s="66"/>
      <c r="E273" s="78"/>
      <c r="F273" s="80"/>
      <c r="G273" s="80"/>
      <c r="H273" s="68"/>
      <c r="I273" s="68"/>
      <c r="J273" s="68"/>
      <c r="K273" s="68"/>
      <c r="L273" s="68"/>
      <c r="M273" s="68"/>
      <c r="N273" s="69"/>
    </row>
    <row r="274" spans="1:14" ht="28.5" customHeight="1" thickBot="1" x14ac:dyDescent="0.3">
      <c r="A274" s="95" t="s">
        <v>1</v>
      </c>
      <c r="B274" s="35" t="s">
        <v>0</v>
      </c>
      <c r="C274" s="36" t="s">
        <v>2</v>
      </c>
      <c r="D274" s="35" t="s">
        <v>251</v>
      </c>
      <c r="E274" s="35" t="s">
        <v>242</v>
      </c>
      <c r="F274" s="35" t="s">
        <v>243</v>
      </c>
      <c r="G274" s="35" t="s">
        <v>253</v>
      </c>
      <c r="H274" s="35" t="s">
        <v>252</v>
      </c>
      <c r="I274" s="40" t="s">
        <v>245</v>
      </c>
      <c r="J274" s="35"/>
      <c r="K274" s="35" t="s">
        <v>250</v>
      </c>
      <c r="L274" s="35" t="s">
        <v>248</v>
      </c>
      <c r="M274" s="40" t="s">
        <v>246</v>
      </c>
      <c r="N274" s="40" t="s">
        <v>247</v>
      </c>
    </row>
    <row r="275" spans="1:14" ht="1.5" hidden="1" customHeight="1" thickBot="1" x14ac:dyDescent="0.3">
      <c r="A275" s="34" t="s">
        <v>1</v>
      </c>
      <c r="B275" s="35" t="s">
        <v>0</v>
      </c>
      <c r="C275" s="36" t="s">
        <v>2</v>
      </c>
      <c r="D275" s="35" t="s">
        <v>241</v>
      </c>
      <c r="E275" s="35" t="s">
        <v>242</v>
      </c>
      <c r="F275" s="35" t="s">
        <v>243</v>
      </c>
      <c r="G275" s="35"/>
      <c r="H275" s="35" t="s">
        <v>244</v>
      </c>
      <c r="I275" s="40" t="s">
        <v>245</v>
      </c>
      <c r="J275" s="35"/>
      <c r="K275" s="35"/>
      <c r="L275" s="35" t="s">
        <v>248</v>
      </c>
      <c r="M275" s="40" t="s">
        <v>246</v>
      </c>
      <c r="N275" s="40" t="s">
        <v>247</v>
      </c>
    </row>
    <row r="276" spans="1:14" ht="15.75" thickBot="1" x14ac:dyDescent="0.3">
      <c r="A276" s="27">
        <v>21</v>
      </c>
      <c r="B276" s="38">
        <v>1</v>
      </c>
      <c r="C276" s="3" t="s">
        <v>203</v>
      </c>
      <c r="D276" s="75" t="s">
        <v>212</v>
      </c>
      <c r="E276" s="22">
        <v>2</v>
      </c>
      <c r="F276" s="25">
        <v>1900</v>
      </c>
      <c r="G276" s="25"/>
      <c r="H276" s="25"/>
      <c r="I276" s="25">
        <v>1119.8900000000001</v>
      </c>
      <c r="J276" s="25">
        <v>1752.82</v>
      </c>
      <c r="K276" s="25"/>
      <c r="L276" s="65"/>
      <c r="M276" s="65">
        <f>AVERAGE(F276:L276)</f>
        <v>1590.9033333333334</v>
      </c>
      <c r="N276" s="65">
        <f>M276*E276</f>
        <v>3181.8066666666668</v>
      </c>
    </row>
    <row r="277" spans="1:14" ht="26.25" customHeight="1" thickBot="1" x14ac:dyDescent="0.3">
      <c r="A277" s="119" t="s">
        <v>236</v>
      </c>
      <c r="B277" s="120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1"/>
      <c r="N277" s="65">
        <f>N276</f>
        <v>3181.8066666666668</v>
      </c>
    </row>
    <row r="278" spans="1:14" ht="15.75" thickBot="1" x14ac:dyDescent="0.3">
      <c r="A278" s="77"/>
      <c r="B278" s="78"/>
      <c r="C278" s="79"/>
      <c r="D278" s="66"/>
      <c r="E278" s="78"/>
      <c r="F278" s="80"/>
      <c r="G278" s="80"/>
      <c r="H278" s="68"/>
      <c r="I278" s="68"/>
      <c r="J278" s="68"/>
      <c r="K278" s="68"/>
      <c r="L278" s="68"/>
      <c r="M278" s="68"/>
      <c r="N278" s="69"/>
    </row>
    <row r="279" spans="1:14" ht="29.25" customHeight="1" thickBot="1" x14ac:dyDescent="0.3">
      <c r="A279" s="95" t="s">
        <v>1</v>
      </c>
      <c r="B279" s="35" t="s">
        <v>0</v>
      </c>
      <c r="C279" s="36" t="s">
        <v>2</v>
      </c>
      <c r="D279" s="35" t="s">
        <v>251</v>
      </c>
      <c r="E279" s="35" t="s">
        <v>242</v>
      </c>
      <c r="F279" s="35" t="s">
        <v>243</v>
      </c>
      <c r="G279" s="35" t="s">
        <v>253</v>
      </c>
      <c r="H279" s="35" t="s">
        <v>252</v>
      </c>
      <c r="I279" s="40" t="s">
        <v>245</v>
      </c>
      <c r="J279" s="35"/>
      <c r="K279" s="35" t="s">
        <v>250</v>
      </c>
      <c r="L279" s="35" t="s">
        <v>248</v>
      </c>
      <c r="M279" s="40" t="s">
        <v>246</v>
      </c>
      <c r="N279" s="40" t="s">
        <v>247</v>
      </c>
    </row>
    <row r="280" spans="1:14" ht="14.25" hidden="1" customHeight="1" thickBot="1" x14ac:dyDescent="0.3">
      <c r="A280" s="81"/>
      <c r="B280" s="81"/>
      <c r="C280" s="82"/>
      <c r="D280" s="62" t="s">
        <v>212</v>
      </c>
      <c r="E280" s="83"/>
      <c r="F280" s="84"/>
      <c r="G280" s="84"/>
      <c r="H280" s="84"/>
      <c r="I280" s="85"/>
      <c r="J280" s="85"/>
      <c r="K280" s="85"/>
      <c r="L280" s="47">
        <v>4.4200000000000003E-2</v>
      </c>
      <c r="M280" s="86"/>
      <c r="N280" s="69"/>
    </row>
    <row r="281" spans="1:14" ht="72" customHeight="1" thickBot="1" x14ac:dyDescent="0.3">
      <c r="A281" s="27" t="s">
        <v>204</v>
      </c>
      <c r="B281" s="38" t="s">
        <v>205</v>
      </c>
      <c r="C281" s="3" t="s">
        <v>206</v>
      </c>
      <c r="D281" s="75" t="s">
        <v>212</v>
      </c>
      <c r="E281" s="22">
        <v>3</v>
      </c>
      <c r="F281" s="25">
        <v>3000</v>
      </c>
      <c r="G281" s="25"/>
      <c r="H281" s="25"/>
      <c r="I281" s="25">
        <v>2259.9</v>
      </c>
      <c r="J281" s="25">
        <v>2179</v>
      </c>
      <c r="K281" s="25"/>
      <c r="L281" s="65"/>
      <c r="M281" s="65">
        <f>AVERAGE(F281:L281)</f>
        <v>2479.6333333333332</v>
      </c>
      <c r="N281" s="65">
        <f>M281*E281</f>
        <v>7438.9</v>
      </c>
    </row>
    <row r="282" spans="1:14" ht="26.25" customHeight="1" thickBot="1" x14ac:dyDescent="0.3">
      <c r="A282" s="119" t="s">
        <v>237</v>
      </c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1"/>
      <c r="N282" s="65">
        <f>N281</f>
        <v>7438.9</v>
      </c>
    </row>
    <row r="283" spans="1:14" ht="15.75" thickBot="1" x14ac:dyDescent="0.3">
      <c r="A283" s="77"/>
      <c r="B283" s="78"/>
      <c r="C283" s="79"/>
      <c r="D283" s="66"/>
      <c r="E283" s="78"/>
      <c r="F283" s="80"/>
      <c r="G283" s="80"/>
      <c r="H283" s="68"/>
      <c r="I283" s="68"/>
      <c r="J283" s="68"/>
      <c r="K283" s="68"/>
      <c r="L283" s="68"/>
      <c r="M283" s="68"/>
      <c r="N283" s="59"/>
    </row>
    <row r="284" spans="1:14" ht="39" customHeight="1" thickBot="1" x14ac:dyDescent="0.3">
      <c r="A284" s="95" t="s">
        <v>1</v>
      </c>
      <c r="B284" s="35" t="s">
        <v>0</v>
      </c>
      <c r="C284" s="36" t="s">
        <v>2</v>
      </c>
      <c r="D284" s="35" t="s">
        <v>251</v>
      </c>
      <c r="E284" s="35" t="s">
        <v>242</v>
      </c>
      <c r="F284" s="35" t="s">
        <v>243</v>
      </c>
      <c r="G284" s="35" t="s">
        <v>253</v>
      </c>
      <c r="H284" s="35" t="s">
        <v>252</v>
      </c>
      <c r="I284" s="40" t="s">
        <v>245</v>
      </c>
      <c r="J284" s="35"/>
      <c r="K284" s="35" t="s">
        <v>250</v>
      </c>
      <c r="L284" s="35" t="s">
        <v>248</v>
      </c>
      <c r="M284" s="40" t="s">
        <v>246</v>
      </c>
      <c r="N284" s="40" t="s">
        <v>247</v>
      </c>
    </row>
    <row r="285" spans="1:14" ht="14.25" hidden="1" customHeight="1" thickBot="1" x14ac:dyDescent="0.3">
      <c r="A285" s="81"/>
      <c r="B285" s="81"/>
      <c r="C285" s="82"/>
      <c r="D285" s="62" t="s">
        <v>212</v>
      </c>
      <c r="E285" s="83"/>
      <c r="F285" s="84"/>
      <c r="G285" s="84"/>
      <c r="H285" s="84"/>
      <c r="I285" s="85"/>
      <c r="J285" s="85"/>
      <c r="K285" s="85"/>
      <c r="L285" s="47">
        <v>4.4200000000000003E-2</v>
      </c>
      <c r="M285" s="86"/>
      <c r="N285" s="69"/>
    </row>
    <row r="286" spans="1:14" ht="348.75" customHeight="1" thickBot="1" x14ac:dyDescent="0.3">
      <c r="A286" s="27" t="s">
        <v>207</v>
      </c>
      <c r="B286" s="38" t="s">
        <v>205</v>
      </c>
      <c r="C286" s="3" t="s">
        <v>208</v>
      </c>
      <c r="D286" s="75" t="s">
        <v>212</v>
      </c>
      <c r="E286" s="22">
        <v>1</v>
      </c>
      <c r="F286" s="25">
        <v>9000</v>
      </c>
      <c r="G286" s="25"/>
      <c r="H286" s="25"/>
      <c r="I286" s="25">
        <v>9959</v>
      </c>
      <c r="J286" s="25"/>
      <c r="K286" s="25"/>
      <c r="L286" s="65">
        <v>10514.9</v>
      </c>
      <c r="M286" s="65">
        <f>AVERAGE(F286:L286)</f>
        <v>9824.6333333333332</v>
      </c>
      <c r="N286" s="65">
        <f>M286</f>
        <v>9824.6333333333332</v>
      </c>
    </row>
    <row r="287" spans="1:14" ht="26.25" customHeight="1" thickBot="1" x14ac:dyDescent="0.3">
      <c r="A287" s="119" t="s">
        <v>238</v>
      </c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1"/>
      <c r="N287" s="65">
        <f>N286</f>
        <v>9824.6333333333332</v>
      </c>
    </row>
    <row r="288" spans="1:14" ht="15.75" thickBot="1" x14ac:dyDescent="0.3">
      <c r="A288" s="77"/>
      <c r="B288" s="78"/>
      <c r="C288" s="79"/>
      <c r="D288" s="66"/>
      <c r="E288" s="78"/>
      <c r="F288" s="80"/>
      <c r="G288" s="80"/>
      <c r="H288" s="68"/>
      <c r="I288" s="68"/>
      <c r="J288" s="68"/>
      <c r="K288" s="68"/>
      <c r="L288" s="68"/>
      <c r="M288" s="68"/>
      <c r="N288" s="69"/>
    </row>
    <row r="289" spans="1:15" ht="28.5" customHeight="1" thickBot="1" x14ac:dyDescent="0.3">
      <c r="A289" s="95" t="s">
        <v>1</v>
      </c>
      <c r="B289" s="35" t="s">
        <v>0</v>
      </c>
      <c r="C289" s="36" t="s">
        <v>2</v>
      </c>
      <c r="D289" s="35" t="s">
        <v>251</v>
      </c>
      <c r="E289" s="35" t="s">
        <v>242</v>
      </c>
      <c r="F289" s="35" t="s">
        <v>243</v>
      </c>
      <c r="G289" s="35" t="s">
        <v>253</v>
      </c>
      <c r="H289" s="35" t="s">
        <v>252</v>
      </c>
      <c r="I289" s="40" t="s">
        <v>245</v>
      </c>
      <c r="J289" s="35"/>
      <c r="K289" s="35" t="s">
        <v>250</v>
      </c>
      <c r="L289" s="35" t="s">
        <v>248</v>
      </c>
      <c r="M289" s="40" t="s">
        <v>246</v>
      </c>
      <c r="N289" s="40" t="s">
        <v>247</v>
      </c>
    </row>
    <row r="290" spans="1:15" ht="16.5" hidden="1" customHeight="1" thickBot="1" x14ac:dyDescent="0.3">
      <c r="A290" s="48"/>
      <c r="B290" s="49"/>
      <c r="C290" s="50"/>
      <c r="D290" s="75"/>
      <c r="E290" s="49"/>
      <c r="F290" s="51"/>
      <c r="G290" s="51"/>
      <c r="H290" s="52"/>
      <c r="I290" s="52"/>
      <c r="J290" s="52"/>
      <c r="K290" s="52"/>
      <c r="L290" s="53"/>
      <c r="M290" s="68"/>
      <c r="N290" s="69"/>
    </row>
    <row r="291" spans="1:15" ht="362.25" customHeight="1" thickBot="1" x14ac:dyDescent="0.3">
      <c r="A291" s="27" t="s">
        <v>209</v>
      </c>
      <c r="B291" s="38" t="s">
        <v>205</v>
      </c>
      <c r="C291" s="3" t="s">
        <v>210</v>
      </c>
      <c r="D291" s="75" t="s">
        <v>212</v>
      </c>
      <c r="E291" s="22">
        <v>1</v>
      </c>
      <c r="F291" s="25"/>
      <c r="G291" s="25">
        <v>8700</v>
      </c>
      <c r="H291" s="25"/>
      <c r="I291" s="25">
        <v>7089.9</v>
      </c>
      <c r="J291" s="25"/>
      <c r="K291" s="25">
        <v>6990</v>
      </c>
      <c r="L291" s="65"/>
      <c r="M291" s="65">
        <f>AVERAGE(F291:L291)</f>
        <v>7593.3</v>
      </c>
      <c r="N291" s="65">
        <f>M291</f>
        <v>7593.3</v>
      </c>
    </row>
    <row r="292" spans="1:15" ht="26.25" customHeight="1" thickBot="1" x14ac:dyDescent="0.3">
      <c r="A292" s="119" t="s">
        <v>239</v>
      </c>
      <c r="B292" s="120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1"/>
      <c r="N292" s="65">
        <f>N291</f>
        <v>7593.3</v>
      </c>
    </row>
    <row r="293" spans="1:15" ht="22.5" customHeight="1" thickBot="1" x14ac:dyDescent="0.3">
      <c r="A293" s="122" t="s">
        <v>240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4"/>
      <c r="N293" s="97">
        <f>N66+N83+N97+N164+N191+N202+N207+N212+N217+N222+N227+N232+N237+N242+N247+N252+N257+N262+N267+N272+N277+N282+N287+N292</f>
        <v>129416.27499999997</v>
      </c>
    </row>
    <row r="294" spans="1:15" x14ac:dyDescent="0.25">
      <c r="A294" s="78"/>
      <c r="B294" s="78"/>
      <c r="C294" s="79"/>
      <c r="D294" s="66"/>
      <c r="E294" s="78"/>
      <c r="F294" s="80"/>
      <c r="G294" s="80"/>
      <c r="H294" s="68"/>
      <c r="I294" s="68"/>
      <c r="J294" s="68"/>
      <c r="K294" s="68"/>
      <c r="L294" s="68"/>
      <c r="M294" s="68"/>
      <c r="N294" s="66"/>
    </row>
    <row r="295" spans="1:15" x14ac:dyDescent="0.25">
      <c r="A295" s="78"/>
      <c r="B295" s="78"/>
      <c r="C295" s="56" t="s">
        <v>255</v>
      </c>
      <c r="D295" s="66"/>
      <c r="E295" s="78"/>
      <c r="F295" s="78"/>
      <c r="G295" s="78"/>
      <c r="H295" s="78"/>
      <c r="I295" s="78"/>
      <c r="J295" s="78"/>
      <c r="K295" s="78"/>
      <c r="L295" s="78"/>
      <c r="M295" s="66"/>
      <c r="N295" s="66"/>
    </row>
    <row r="296" spans="1:15" x14ac:dyDescent="0.25">
      <c r="A296" s="78"/>
      <c r="B296" s="78"/>
      <c r="C296" s="79"/>
      <c r="D296" s="66"/>
      <c r="E296" s="78"/>
      <c r="F296" s="80"/>
      <c r="G296" s="80"/>
      <c r="H296" s="68"/>
      <c r="I296" s="68"/>
      <c r="J296" s="68"/>
      <c r="K296" s="68"/>
      <c r="L296" s="68"/>
      <c r="M296" s="68"/>
      <c r="N296" s="66"/>
    </row>
    <row r="297" spans="1:15" ht="15.75" customHeight="1" thickBot="1" x14ac:dyDescent="0.3">
      <c r="A297" s="78"/>
      <c r="B297" s="87"/>
      <c r="C297" s="87"/>
      <c r="D297" s="88"/>
      <c r="E297" s="87"/>
      <c r="F297" s="87"/>
      <c r="G297" s="87"/>
      <c r="H297" s="87"/>
      <c r="I297" s="114"/>
      <c r="J297" s="114"/>
      <c r="K297" s="114"/>
      <c r="L297" s="114"/>
      <c r="M297" s="114"/>
      <c r="N297" s="114"/>
    </row>
    <row r="298" spans="1:15" ht="28.5" customHeight="1" x14ac:dyDescent="0.25">
      <c r="A298" s="78"/>
      <c r="B298" s="78"/>
      <c r="C298" s="79"/>
      <c r="D298" s="66"/>
      <c r="E298" s="78"/>
      <c r="F298" s="80"/>
      <c r="G298" s="80"/>
      <c r="H298" s="68"/>
      <c r="I298" s="115" t="s">
        <v>254</v>
      </c>
      <c r="J298" s="115"/>
      <c r="K298" s="115"/>
      <c r="L298" s="115"/>
      <c r="M298" s="115"/>
      <c r="N298" s="115"/>
    </row>
    <row r="299" spans="1:15" ht="15.75" customHeight="1" x14ac:dyDescent="0.25">
      <c r="B299" s="7"/>
      <c r="C299" s="33"/>
      <c r="D299" s="11"/>
      <c r="E299" s="7"/>
      <c r="F299" s="7"/>
      <c r="G299" s="7"/>
      <c r="H299" s="7"/>
      <c r="I299" s="55"/>
      <c r="J299" s="55"/>
      <c r="K299" s="55"/>
      <c r="L299" s="55"/>
      <c r="M299" s="55"/>
      <c r="N299" s="55"/>
      <c r="O299" s="54"/>
    </row>
    <row r="300" spans="1:15" ht="15" customHeight="1" x14ac:dyDescent="0.25">
      <c r="I300" s="55"/>
      <c r="J300" s="55"/>
      <c r="K300" s="55"/>
      <c r="L300" s="55"/>
      <c r="M300" s="55"/>
      <c r="N300" s="55"/>
      <c r="O300" s="54"/>
    </row>
    <row r="301" spans="1:15" ht="15.75" x14ac:dyDescent="0.25">
      <c r="B301" s="6"/>
      <c r="C301" s="32"/>
      <c r="D301" s="10"/>
      <c r="E301" s="6"/>
      <c r="F301" s="6"/>
      <c r="G301" s="6"/>
      <c r="H301" s="6"/>
      <c r="I301" s="6"/>
      <c r="J301" s="6"/>
      <c r="K301" s="6"/>
      <c r="L301" s="6"/>
      <c r="M301" s="10"/>
    </row>
  </sheetData>
  <mergeCells count="28">
    <mergeCell ref="A272:M272"/>
    <mergeCell ref="A267:M267"/>
    <mergeCell ref="A292:M292"/>
    <mergeCell ref="A293:M293"/>
    <mergeCell ref="A287:M287"/>
    <mergeCell ref="A282:M282"/>
    <mergeCell ref="A277:M277"/>
    <mergeCell ref="A242:M242"/>
    <mergeCell ref="A247:M247"/>
    <mergeCell ref="A252:M252"/>
    <mergeCell ref="A257:M257"/>
    <mergeCell ref="A262:M262"/>
    <mergeCell ref="I297:N297"/>
    <mergeCell ref="I298:N298"/>
    <mergeCell ref="A3:A65"/>
    <mergeCell ref="A66:M66"/>
    <mergeCell ref="A83:M83"/>
    <mergeCell ref="A97:M97"/>
    <mergeCell ref="A164:M164"/>
    <mergeCell ref="A191:M191"/>
    <mergeCell ref="A202:M202"/>
    <mergeCell ref="A207:M207"/>
    <mergeCell ref="A212:M212"/>
    <mergeCell ref="A217:M217"/>
    <mergeCell ref="A222:M222"/>
    <mergeCell ref="A227:M227"/>
    <mergeCell ref="A232:M232"/>
    <mergeCell ref="A237:M237"/>
  </mergeCells>
  <pageMargins left="0.511811024" right="0.511811024" top="0.78740157499999996" bottom="0.78740157499999996" header="0.31496062000000002" footer="0.31496062000000002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4" ma:contentTypeDescription="Crie um novo documento." ma:contentTypeScope="" ma:versionID="47d3b4c61a8db187d7df4076ac6610f5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f00cab3f793ce65628140af89dabdca1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2BDE26-C4BC-4E97-8CAF-87D40ACCEACF}"/>
</file>

<file path=customXml/itemProps2.xml><?xml version="1.0" encoding="utf-8"?>
<ds:datastoreItem xmlns:ds="http://schemas.openxmlformats.org/officeDocument/2006/customXml" ds:itemID="{5CB873C7-744D-46B6-8F3F-E20D25BA5DE2}"/>
</file>

<file path=customXml/itemProps3.xml><?xml version="1.0" encoding="utf-8"?>
<ds:datastoreItem xmlns:ds="http://schemas.openxmlformats.org/officeDocument/2006/customXml" ds:itemID="{6C6A9FA1-EFBF-4C87-9C74-CFEEE6CF7A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Ferragens e ferramentas 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Marcio</dc:creator>
  <cp:keywords/>
  <dc:description/>
  <cp:lastModifiedBy>Milena Aparecida Gruber</cp:lastModifiedBy>
  <cp:revision/>
  <cp:lastPrinted>2026-09-10T13:06:56Z</cp:lastPrinted>
  <dcterms:created xsi:type="dcterms:W3CDTF">2008-12-13T22:55:29Z</dcterms:created>
  <dcterms:modified xsi:type="dcterms:W3CDTF">2026-09-10T13:11:16Z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</Properties>
</file>