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pienprgovbr-my.sharepoint.com/personal/emerson_goncalves_pien_pr_gov_br/Documents/Área de Trabalho/emerson/CASAS DE TRATAMENTO DE ÁGUAS - AGRICULTURA/BOA VISTA/"/>
    </mc:Choice>
  </mc:AlternateContent>
  <xr:revisionPtr revIDLastSave="759" documentId="11_6E4AA15E6FAF702F4541F4DC9BAE0157DA19F047" xr6:coauthVersionLast="47" xr6:coauthVersionMax="47" xr10:uidLastSave="{814EB1AA-2A68-4B52-BAC6-247734AF70DC}"/>
  <bookViews>
    <workbookView xWindow="-120" yWindow="-120" windowWidth="29040" windowHeight="15840" xr2:uid="{00000000-000D-0000-FFFF-FFFF00000000}"/>
  </bookViews>
  <sheets>
    <sheet name="OB_TOTAL" sheetId="2" r:id="rId1"/>
    <sheet name="CRONOGRAMA PROPOSTO" sheetId="3" r:id="rId2"/>
    <sheet name="BDI" sheetId="7" r:id="rId3"/>
  </sheets>
  <externalReferences>
    <externalReference r:id="rId4"/>
  </externalReferences>
  <definedNames>
    <definedName name="_DER2006">#REF!</definedName>
    <definedName name="_DER2007">#REF!</definedName>
    <definedName name="_Fill" localSheetId="0" hidden="1">#REF!</definedName>
    <definedName name="_Fill" hidden="1">#REF!</definedName>
    <definedName name="_xlnm._FilterDatabase" localSheetId="1" hidden="1">'CRONOGRAMA PROPOSTO'!$B$30:$J$93</definedName>
    <definedName name="_xlnm._FilterDatabase" localSheetId="0" hidden="1">OB_TOTAL!$A$14:$P$41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demir" hidden="1">{#N/A,#N/A,FALSE,"Cronograma";#N/A,#N/A,FALSE,"Cronogr. 2"}</definedName>
    <definedName name="_xlnm.Print_Area" localSheetId="2">BDI!#REF!</definedName>
    <definedName name="_xlnm.Print_Area" localSheetId="1">'CRONOGRAMA PROPOSTO'!$A$1:$L$26</definedName>
    <definedName name="_xlnm.Print_Area" localSheetId="0">OB_TOTAL!$A$1:$N$49</definedName>
    <definedName name="as" hidden="1">#REF!</definedName>
    <definedName name="bosta" hidden="1">{#N/A,#N/A,FALSE,"Cronograma";#N/A,#N/A,FALSE,"Cronogr. 2"}</definedName>
    <definedName name="CA´L" hidden="1">{#N/A,#N/A,FALSE,"Cronograma";#N/A,#N/A,FALSE,"Cronogr. 2"}</definedName>
    <definedName name="concorrentes" hidden="1">{#N/A,#N/A,FALSE,"Cronograma";#N/A,#N/A,FALSE,"Cronogr. 2"}</definedName>
    <definedName name="d">[1]proposta!#REF!</definedName>
    <definedName name="NCOMPOSICOES">23</definedName>
    <definedName name="Popular" hidden="1">{#N/A,#N/A,FALSE,"Cronograma";#N/A,#N/A,FALSE,"Cronogr. 2"}</definedName>
    <definedName name="rio" hidden="1">{#N/A,#N/A,FALSE,"Cronograma";#N/A,#N/A,FALSE,"Cronogr. 2"}</definedName>
    <definedName name="ss" hidden="1">{#N/A,#N/A,FALSE,"Cronograma";#N/A,#N/A,FALSE,"Cronogr. 2"}</definedName>
    <definedName name="tabelaDER2006">#REF!</definedName>
    <definedName name="teste">#REF!</definedName>
    <definedName name="_xlnm.Print_Titles" localSheetId="0">OB_TOTAL!$13:$14</definedName>
    <definedName name="VIAPLAN">#REF!</definedName>
    <definedName name="wrn.Cronograma." hidden="1">{#N/A,#N/A,FALSE,"Cronograma";#N/A,#N/A,FALSE,"Cronogr. 2"}</definedName>
    <definedName name="wrn.GERAL." hidden="1">{#N/A,#N/A,FALSE,"ET-CAPA";#N/A,#N/A,FALSE,"ET-PAG1";#N/A,#N/A,FALSE,"ET-PAG2";#N/A,#N/A,FALSE,"ET-PAG3";#N/A,#N/A,FALSE,"ET-PAG4";#N/A,#N/A,FALSE,"ET-PAG5"}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3" l="1"/>
  <c r="H17" i="3"/>
  <c r="F17" i="3"/>
  <c r="D17" i="3"/>
  <c r="K16" i="3"/>
  <c r="K15" i="3"/>
  <c r="K14" i="3"/>
  <c r="K13" i="3"/>
  <c r="K12" i="3"/>
  <c r="I39" i="2"/>
  <c r="L12" i="3"/>
  <c r="Q16" i="2"/>
  <c r="Q18" i="2"/>
  <c r="Q20" i="2"/>
  <c r="Q21" i="2"/>
  <c r="Q22" i="2"/>
  <c r="Q23" i="2"/>
  <c r="Q24" i="2"/>
  <c r="Q25" i="2"/>
  <c r="Q26" i="2"/>
  <c r="Q28" i="2"/>
  <c r="Q29" i="2"/>
  <c r="Q31" i="2"/>
  <c r="Q32" i="2"/>
  <c r="Q33" i="2"/>
  <c r="Q34" i="2"/>
  <c r="Q35" i="2"/>
  <c r="Q36" i="2"/>
  <c r="Q38" i="2"/>
  <c r="Q17" i="2"/>
  <c r="I35" i="2"/>
  <c r="I34" i="2"/>
  <c r="I25" i="2"/>
  <c r="I24" i="2"/>
  <c r="I23" i="2"/>
  <c r="I22" i="2"/>
  <c r="I21" i="2"/>
  <c r="I20" i="2"/>
  <c r="I36" i="2" l="1"/>
  <c r="I33" i="2"/>
  <c r="I32" i="2"/>
  <c r="I31" i="2"/>
  <c r="I29" i="2"/>
  <c r="I28" i="2"/>
  <c r="I27" i="2" s="1"/>
  <c r="I26" i="2"/>
  <c r="I19" i="2" s="1"/>
  <c r="I18" i="2"/>
  <c r="I17" i="2"/>
  <c r="I16" i="2"/>
  <c r="D14" i="7"/>
  <c r="D15" i="7" s="1"/>
  <c r="D16" i="7" s="1"/>
  <c r="I38" i="2"/>
  <c r="I37" i="2" s="1"/>
  <c r="I30" i="2" l="1"/>
  <c r="L15" i="3" s="1"/>
  <c r="I15" i="2"/>
  <c r="L13" i="3"/>
  <c r="L14" i="3"/>
  <c r="L16" i="3"/>
  <c r="J15" i="3" l="1"/>
  <c r="H15" i="3"/>
  <c r="F15" i="3"/>
  <c r="D15" i="3"/>
  <c r="J16" i="3"/>
  <c r="D16" i="3"/>
  <c r="H16" i="3"/>
  <c r="F16" i="3"/>
  <c r="J14" i="3"/>
  <c r="H14" i="3"/>
  <c r="F14" i="3"/>
  <c r="D14" i="3"/>
  <c r="J13" i="3"/>
  <c r="H13" i="3"/>
  <c r="F13" i="3"/>
  <c r="D13" i="3"/>
  <c r="G16" i="2"/>
  <c r="J34" i="2" l="1"/>
  <c r="J35" i="2"/>
  <c r="J21" i="2"/>
  <c r="J23" i="2"/>
  <c r="J22" i="2"/>
  <c r="J24" i="2"/>
  <c r="J25" i="2"/>
  <c r="J20" i="2"/>
  <c r="J30" i="2"/>
  <c r="J37" i="2"/>
  <c r="J26" i="2"/>
  <c r="J32" i="2"/>
  <c r="J29" i="2"/>
  <c r="J28" i="2"/>
  <c r="J38" i="2"/>
  <c r="J27" i="2"/>
  <c r="J16" i="2"/>
  <c r="J36" i="2"/>
  <c r="J33" i="2"/>
  <c r="J17" i="2"/>
  <c r="J18" i="2"/>
  <c r="J15" i="2"/>
  <c r="J19" i="2"/>
  <c r="J31" i="2"/>
  <c r="J12" i="3"/>
  <c r="H12" i="3"/>
  <c r="L17" i="3"/>
  <c r="K17" i="3" s="1"/>
  <c r="D12" i="3"/>
  <c r="F12" i="3"/>
  <c r="D18" i="3"/>
  <c r="F18" i="3" s="1"/>
  <c r="E17" i="3" l="1"/>
  <c r="G17" i="3"/>
  <c r="I17" i="3"/>
  <c r="E18" i="3"/>
  <c r="H18" i="3"/>
  <c r="J18" i="3" s="1"/>
  <c r="C17" i="3"/>
  <c r="C18" i="3" s="1"/>
  <c r="I18" i="3" l="1"/>
  <c r="G18" i="3"/>
</calcChain>
</file>

<file path=xl/sharedStrings.xml><?xml version="1.0" encoding="utf-8"?>
<sst xmlns="http://schemas.openxmlformats.org/spreadsheetml/2006/main" count="169" uniqueCount="111">
  <si>
    <t>ITEM</t>
  </si>
  <si>
    <t>DESCRIÇÃO DO ITEM</t>
  </si>
  <si>
    <t>UNID</t>
  </si>
  <si>
    <t>QTDE</t>
  </si>
  <si>
    <t>TOTAL UNIT</t>
  </si>
  <si>
    <t>TOTAL</t>
  </si>
  <si>
    <t>(%)</t>
  </si>
  <si>
    <t>CÓDIGO REFERÊNCIA</t>
  </si>
  <si>
    <t>COMPLEMENTAÇÃO DA DESCRIÇÃO</t>
  </si>
  <si>
    <t>TOTAL DO ORÇAMENTO</t>
  </si>
  <si>
    <t>CRONOGRAMA FÍSICO-FINANCEIRO</t>
  </si>
  <si>
    <t>DESCRIÇÃO ETAPA</t>
  </si>
  <si>
    <t>Medição 01</t>
  </si>
  <si>
    <t>Medição 02</t>
  </si>
  <si>
    <t>Medição 03</t>
  </si>
  <si>
    <t>Medição 04</t>
  </si>
  <si>
    <t>FINAL</t>
  </si>
  <si>
    <t>FÍSICO (%)</t>
  </si>
  <si>
    <t>FINANC (R$)</t>
  </si>
  <si>
    <t>TOTAL POR MEDIÇÃO</t>
  </si>
  <si>
    <t>TOTAL ACUMULADO POR MEDIÇÃO</t>
  </si>
  <si>
    <t>FONTE REFERÊNCIA</t>
  </si>
  <si>
    <t>DRENAGEM</t>
  </si>
  <si>
    <t>R$ UNIT</t>
  </si>
  <si>
    <t>5.1</t>
  </si>
  <si>
    <t xml:space="preserve">     </t>
  </si>
  <si>
    <t>m</t>
  </si>
  <si>
    <t>m2</t>
  </si>
  <si>
    <t>m3</t>
  </si>
  <si>
    <t>1.1</t>
  </si>
  <si>
    <t>3.1</t>
  </si>
  <si>
    <t>1.2</t>
  </si>
  <si>
    <t>1.3</t>
  </si>
  <si>
    <t>2.1</t>
  </si>
  <si>
    <t>4.1</t>
  </si>
  <si>
    <t>4.2</t>
  </si>
  <si>
    <t>4.3</t>
  </si>
  <si>
    <t>OBSERVAÇÕES</t>
  </si>
  <si>
    <t>Colocada em local a ser definido pela fiscalização</t>
  </si>
  <si>
    <t>PLANILHA ORÇAMENTO BASE  -  VALORES MÁXIMOS</t>
  </si>
  <si>
    <t>ADMINISTRAÇÃO CENTRAL</t>
  </si>
  <si>
    <t>RISCOS</t>
  </si>
  <si>
    <t>DESPESAS FINANCEIRAS</t>
  </si>
  <si>
    <t>LUCRO</t>
  </si>
  <si>
    <t>%</t>
  </si>
  <si>
    <t>ENCARGOS SOCIAIS SEM DESONERAÇÃO</t>
  </si>
  <si>
    <t>SERVIÇOS PRELIMINARES</t>
  </si>
  <si>
    <t>4.4</t>
  </si>
  <si>
    <t>AC(*)</t>
  </si>
  <si>
    <t>ADMINISTRAÇÃO LOCAL</t>
  </si>
  <si>
    <t>AL(*)</t>
  </si>
  <si>
    <t>R(*)</t>
  </si>
  <si>
    <t>SEGUROS E GARANTIAS</t>
  </si>
  <si>
    <t>SG(*)</t>
  </si>
  <si>
    <t>DF(*)</t>
  </si>
  <si>
    <t>L(*)</t>
  </si>
  <si>
    <t>TRIBUTOS (T)</t>
  </si>
  <si>
    <t>ISS</t>
  </si>
  <si>
    <t>PIS</t>
  </si>
  <si>
    <t>COFINS</t>
  </si>
  <si>
    <t>CPRB</t>
  </si>
  <si>
    <t>SUB-TOTAL</t>
  </si>
  <si>
    <t>BDI</t>
  </si>
  <si>
    <t>BDI REDUZIDO - LIGANTES BETUMINOSOS</t>
  </si>
  <si>
    <t>PERCENTUAL DE ISS =  5% X 40% = 2,00% (**)</t>
  </si>
  <si>
    <t>BDI = (((((1+(AC+AL+R+SG)/100)x(1+DF/100)x(1+L/100))/(1-T/100))-1)x100)</t>
  </si>
  <si>
    <t>(*) PERCENTUAIS MÉDIOS - EM CONFORMIDADE COM O ACÓRDÃO 2622/13-P TCU                                                                                               (**) % DA BASE DE CÁLCULO DO(S) MUNICIPIO(S) ABRANGIDO(S) PELA OBRA</t>
  </si>
  <si>
    <t>Adailton Rogério de Oliveira</t>
  </si>
  <si>
    <t>Engenheiro Civil - CREA PR 68.917/D</t>
  </si>
  <si>
    <t>Obra: BASE PARA RESERVATÓRIOS (RAP) - ESTRADA MUNICIPAL, S/Nº BOA VISTA, PIÊN-PR</t>
  </si>
  <si>
    <t>BDI: 20,34% - já incormporado aos preços unitários (ver composição do BDI)</t>
  </si>
  <si>
    <t>CURITIBA</t>
  </si>
  <si>
    <t>PLACA DE OBRA EM CHAPA GALVANIZADA, INCLUSIVE ESTRUTURA DE MADEIRA</t>
  </si>
  <si>
    <t>SINAPI</t>
  </si>
  <si>
    <t>LOCAÇÃO CONVENCIONAL DE OBRA, UTILIZANDO GABARITO DE TÁBUAS CORRIDAS PONTALETADAS A CADA 2,00M - 2 UTILIZAÇÕES. AF_10/2018</t>
  </si>
  <si>
    <t>FUNDAÇÃO</t>
  </si>
  <si>
    <t>2.2</t>
  </si>
  <si>
    <t>2.3</t>
  </si>
  <si>
    <t>2.4</t>
  </si>
  <si>
    <t>2.5</t>
  </si>
  <si>
    <t>2.6</t>
  </si>
  <si>
    <t>2.7</t>
  </si>
  <si>
    <t>LASTRO COM MATERIAL GRANULAR, APLICADO EM PISOS OU LAJES SOBRE SOLO, ESPESSURA DE *5CM*. AF_08/2017</t>
  </si>
  <si>
    <t>FABRICAÇÃO, MONTAGEM E DESMONTAGEM DE FORMA PARA RADIER, PISO DE CONCRETO OU LAJE SOBRE SOLO, EM MADEIRA SERRADA, 4 UTILIZAÇÕES. AF_09/2021</t>
  </si>
  <si>
    <t>COMPACTAÇÃO MECÂNICA DE SOLO PARA EXECUÇÃO DE RADIER, PISO DE CONCRETO OU LAJE SOBRE SOLO, COM COMPACTADOR DE SOLOS A PERCUSSÃO. AF_09/2021</t>
  </si>
  <si>
    <t>CORTE E DOBRA DE AÇO CA-50, DIÂMETRO DE 8,00MM. AF_06/2022</t>
  </si>
  <si>
    <t>Kg</t>
  </si>
  <si>
    <t>CONCRETO FCK = 25MPA, TRAÇO 1:2,3:2,7 (EM MASSA SECA DE CIMENTO/AREIA MÉDIA/BRITA 1) - PREPARO MECÂNICO COM BETONEIRA 400L. AF_05/2021</t>
  </si>
  <si>
    <t>LANÇAMENTO COM USO DE BALDES, ADENSAMENTO E ACABAMENTO DE CONCRETO EM ESTRUTURAS. AF_02/2022</t>
  </si>
  <si>
    <t>FORNECIMENTO E ESPALHAMENTO DE AREIA</t>
  </si>
  <si>
    <t>CAIXA ENTERRADA HIDRÁULICA RETANGULAR EM ALVENARIA COM TIJOLOS CERÂMICOS MACIÇOS, DIMENSÕES INTERNAS: 0,4X0,4X0,4 M PARA REDE DE DRENAGEM. AF_12/2020</t>
  </si>
  <si>
    <t>un</t>
  </si>
  <si>
    <t>TUBO DE CONCRETO PARA REDES COLETORAS DE ÁGUAS PLUVIAIS, DIÂMETRO DE 300MM, JUNTA RÍGIDA, INSTALADO EM LOCAL COM BAIXO NÍVEL DE INTERFERÊNCIAS - FORNECIMENTO E ASSENTAMENTO. AF_12/2015</t>
  </si>
  <si>
    <t>3.2</t>
  </si>
  <si>
    <t>CERCAS E CALÇADA EM CONCRETO</t>
  </si>
  <si>
    <t>4.5</t>
  </si>
  <si>
    <t>4.6</t>
  </si>
  <si>
    <t>CERCA COM MOURÕES DE CONCRETO, RETO, H=2,30 M, ESPAÇAMENTO DE 2,5 M, CRAVADOS 0,5 M, COM 4 FIOS DE ARAME FARPADO Nº 14 CLASSE 250 - FORNECIMENTO E INSTALAÇÃO. AF_05/2020</t>
  </si>
  <si>
    <t>PORTÃO EM TUBO DE FERRO GALVANIZADO DE 2", DE ABRIR, DUAS FOLHAS, DE 2,00 X 2,00M, TELA MALHA REVESTIDA 76 X 76MM, Nº12, INCLUSIVE DOBRADIÇAS E TRANCAS/FERROLHO</t>
  </si>
  <si>
    <t>ORSE SE</t>
  </si>
  <si>
    <t>PINTURA COM TINTA ALQUÍDICA DE FUNDO (TIPO ZARCÃO) APLICADA A ROLO OU PINCEL SOBRE PERFIL METÁLICO EXECUTADO EM FÁBRICA (POR DEMÃO). AF_01/2020</t>
  </si>
  <si>
    <t>PINTURA COM TINTA ALQUÍDICA DE FUNDO E ACABAMENTO (ESMALTE SINTÉTICO GRAFITE) PULVERIZADA SOBRE SUPERFÍCIES METÁLICAS (EXCETO PERFIL) EXECUTADO EM OBRA (POR DEMÃO). AF_01/2020 PE</t>
  </si>
  <si>
    <t>EXECUÇÃO DE PASSEIO (CALÇADA) OU PISO  DE CONCRETO COM CONCRETO MOLDADO IN LOCO, FEITO EM OBRA, ACABAMENTO CONVENCIONAL, ESPESSURA 8 CM, ARMADO. AF_08/2022</t>
  </si>
  <si>
    <t>LIMPEZA DA OBRA</t>
  </si>
  <si>
    <t>LIMPEZA DE CONTRAPISO COM VASSOURA A SECO. AF_04/2019</t>
  </si>
  <si>
    <t>Piên, 20 de Dezembro 2022.</t>
  </si>
  <si>
    <t>LIMPEZA MANUAL DE VEGETAÇÃO EM TERRENO COM ENXADA. AF_05/2018</t>
  </si>
  <si>
    <t>ICO-001</t>
  </si>
  <si>
    <t>OBR-032</t>
  </si>
  <si>
    <t>Tabela de referência: SINAPI-NOV_22 / CURITIBA-ABR_22 / ORSE SE-NOV_22</t>
  </si>
  <si>
    <r>
      <t xml:space="preserve">BDI ESTIMATIVO  - SEM DESONERAÇÃO                           </t>
    </r>
    <r>
      <rPr>
        <b/>
        <sz val="20"/>
        <rFont val="Calibri"/>
        <family val="2"/>
        <scheme val="minor"/>
      </rPr>
      <t xml:space="preserve">          CONSTRUÇÃO E REFORMA DE EDIFÍCIOS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</si>
</sst>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(* #,##0.000_);_(* \(#,##0.000\);_(* &quot;-&quot;??_);_(@_)"/>
    <numFmt numFmtId="166" formatCode="_(* #,##0.00000000_);_(* \(#,##0.00000000\);_(* &quot;-&quot;??_);_(@_)"/>
    <numFmt numFmtId="167" formatCode="0.0%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color indexed="12"/>
      <name val="Arial"/>
      <family val="2"/>
    </font>
    <font>
      <sz val="10"/>
      <color indexed="10"/>
      <name val="Arial"/>
      <family val="2"/>
    </font>
    <font>
      <b/>
      <sz val="24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Arial"/>
      <family val="2"/>
    </font>
    <font>
      <sz val="10"/>
      <name val="MS Sans Serif"/>
    </font>
    <font>
      <sz val="8"/>
      <name val="Arial"/>
    </font>
    <font>
      <sz val="8"/>
      <name val="MS Sans Serif"/>
    </font>
    <font>
      <b/>
      <sz val="18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EBDF"/>
        <bgColor indexed="64"/>
      </patternFill>
    </fill>
  </fills>
  <borders count="37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medium">
        <color theme="1"/>
      </left>
      <right/>
      <top style="thin">
        <color indexed="55"/>
      </top>
      <bottom style="thin">
        <color indexed="55"/>
      </bottom>
      <diagonal/>
    </border>
    <border>
      <left/>
      <right style="medium">
        <color theme="1"/>
      </right>
      <top style="thin">
        <color indexed="55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22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4" fillId="0" borderId="0" applyFill="0" applyBorder="0" applyAlignment="0" applyProtection="0"/>
    <xf numFmtId="0" fontId="5" fillId="0" borderId="0"/>
    <xf numFmtId="9" fontId="4" fillId="0" borderId="0" applyFill="0" applyBorder="0" applyAlignment="0" applyProtection="0"/>
    <xf numFmtId="43" fontId="12" fillId="0" borderId="0" applyFont="0" applyFill="0" applyBorder="0" applyAlignment="0" applyProtection="0"/>
    <xf numFmtId="0" fontId="15" fillId="0" borderId="0"/>
    <xf numFmtId="0" fontId="16" fillId="0" borderId="0"/>
    <xf numFmtId="0" fontId="14" fillId="0" borderId="0"/>
    <xf numFmtId="164" fontId="14" fillId="0" borderId="0" applyFont="0" applyFill="0" applyBorder="0" applyAlignment="0" applyProtection="0"/>
    <xf numFmtId="0" fontId="15" fillId="0" borderId="0"/>
  </cellStyleXfs>
  <cellXfs count="179">
    <xf numFmtId="0" fontId="0" fillId="0" borderId="0" xfId="0"/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164" fontId="2" fillId="0" borderId="0" xfId="2" applyFont="1" applyBorder="1" applyAlignment="1">
      <alignment horizontal="right" vertical="center"/>
    </xf>
    <xf numFmtId="164" fontId="2" fillId="0" borderId="0" xfId="2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3" fillId="0" borderId="0" xfId="1" applyFont="1" applyBorder="1" applyAlignment="1">
      <alignment horizontal="left" vertical="center"/>
    </xf>
    <xf numFmtId="164" fontId="3" fillId="0" borderId="0" xfId="2" applyFont="1" applyBorder="1" applyAlignment="1">
      <alignment horizontal="righ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64" fontId="2" fillId="0" borderId="0" xfId="2" applyFont="1" applyFill="1" applyBorder="1" applyAlignment="1">
      <alignment horizontal="right" vertical="center"/>
    </xf>
    <xf numFmtId="164" fontId="2" fillId="0" borderId="0" xfId="2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 wrapText="1"/>
    </xf>
    <xf numFmtId="164" fontId="2" fillId="0" borderId="0" xfId="2" applyFont="1" applyBorder="1" applyAlignment="1">
      <alignment horizontal="right" vertical="center" wrapText="1"/>
    </xf>
    <xf numFmtId="164" fontId="2" fillId="0" borderId="0" xfId="2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3" fillId="2" borderId="0" xfId="1" applyFont="1" applyFill="1" applyBorder="1" applyAlignment="1">
      <alignment horizontal="center" vertical="center" wrapText="1" shrinkToFit="1"/>
    </xf>
    <xf numFmtId="164" fontId="3" fillId="2" borderId="1" xfId="2" applyFont="1" applyFill="1" applyBorder="1" applyAlignment="1">
      <alignment horizontal="center" vertical="center" wrapText="1" shrinkToFit="1"/>
    </xf>
    <xf numFmtId="0" fontId="3" fillId="3" borderId="2" xfId="1" applyFont="1" applyFill="1" applyBorder="1" applyAlignment="1">
      <alignment horizontal="center" vertical="center" wrapText="1" shrinkToFit="1"/>
    </xf>
    <xf numFmtId="0" fontId="3" fillId="2" borderId="3" xfId="1" applyFont="1" applyFill="1" applyBorder="1" applyAlignment="1">
      <alignment horizontal="center" vertical="center" wrapText="1" shrinkToFit="1"/>
    </xf>
    <xf numFmtId="164" fontId="3" fillId="2" borderId="0" xfId="2" applyFont="1" applyFill="1" applyBorder="1" applyAlignment="1">
      <alignment horizontal="center" vertical="center" wrapText="1" shrinkToFit="1"/>
    </xf>
    <xf numFmtId="164" fontId="3" fillId="2" borderId="4" xfId="2" applyFont="1" applyFill="1" applyBorder="1" applyAlignment="1">
      <alignment horizontal="right" vertical="center" wrapText="1" shrinkToFit="1"/>
    </xf>
    <xf numFmtId="0" fontId="3" fillId="3" borderId="0" xfId="1" applyFont="1" applyFill="1" applyBorder="1" applyAlignment="1">
      <alignment horizontal="center" vertical="center" wrapText="1" shrinkToFit="1"/>
    </xf>
    <xf numFmtId="0" fontId="3" fillId="2" borderId="5" xfId="1" applyFont="1" applyFill="1" applyBorder="1" applyAlignment="1">
      <alignment horizontal="center" vertical="center" wrapText="1" shrinkToFit="1"/>
    </xf>
    <xf numFmtId="0" fontId="4" fillId="0" borderId="6" xfId="1" applyFont="1" applyFill="1" applyBorder="1" applyAlignment="1">
      <alignment horizontal="right" vertical="center" wrapText="1" shrinkToFit="1"/>
    </xf>
    <xf numFmtId="0" fontId="4" fillId="0" borderId="6" xfId="1" applyFont="1" applyFill="1" applyBorder="1" applyAlignment="1">
      <alignment horizontal="left" vertical="center" wrapText="1" shrinkToFit="1"/>
    </xf>
    <xf numFmtId="164" fontId="4" fillId="0" borderId="6" xfId="2" applyFont="1" applyFill="1" applyBorder="1" applyAlignment="1">
      <alignment horizontal="right" vertical="center" wrapText="1" shrinkToFit="1"/>
    </xf>
    <xf numFmtId="164" fontId="4" fillId="0" borderId="7" xfId="2" applyFont="1" applyFill="1" applyBorder="1" applyAlignment="1">
      <alignment horizontal="right" vertical="center" wrapText="1" shrinkToFit="1"/>
    </xf>
    <xf numFmtId="164" fontId="4" fillId="0" borderId="6" xfId="2" applyFont="1" applyFill="1" applyBorder="1" applyAlignment="1">
      <alignment horizontal="center" vertical="center" wrapText="1" shrinkToFit="1"/>
    </xf>
    <xf numFmtId="164" fontId="4" fillId="0" borderId="8" xfId="2" applyFont="1" applyFill="1" applyBorder="1" applyAlignment="1">
      <alignment horizontal="right" vertical="center" wrapText="1" shrinkToFit="1"/>
    </xf>
    <xf numFmtId="10" fontId="4" fillId="0" borderId="6" xfId="3" applyNumberFormat="1" applyFont="1" applyFill="1" applyBorder="1" applyAlignment="1">
      <alignment horizontal="right" vertical="center" wrapText="1" shrinkToFit="1"/>
    </xf>
    <xf numFmtId="165" fontId="4" fillId="0" borderId="0" xfId="2" applyNumberFormat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6" xfId="1" applyFont="1" applyFill="1" applyBorder="1" applyAlignment="1">
      <alignment horizontal="left" vertical="center" wrapText="1" shrinkToFit="1"/>
    </xf>
    <xf numFmtId="0" fontId="5" fillId="0" borderId="6" xfId="1" applyFont="1" applyFill="1" applyBorder="1" applyAlignment="1">
      <alignment horizontal="center" vertical="center" wrapText="1" shrinkToFit="1"/>
    </xf>
    <xf numFmtId="164" fontId="5" fillId="0" borderId="7" xfId="2" applyFont="1" applyFill="1" applyBorder="1" applyAlignment="1">
      <alignment horizontal="right" vertical="center" wrapText="1" shrinkToFit="1"/>
    </xf>
    <xf numFmtId="164" fontId="5" fillId="0" borderId="6" xfId="2" applyFont="1" applyFill="1" applyBorder="1" applyAlignment="1">
      <alignment horizontal="right" vertical="center" wrapText="1" shrinkToFit="1"/>
    </xf>
    <xf numFmtId="164" fontId="5" fillId="0" borderId="8" xfId="2" applyFont="1" applyFill="1" applyBorder="1" applyAlignment="1">
      <alignment horizontal="right" vertical="center" wrapText="1" shrinkToFit="1"/>
    </xf>
    <xf numFmtId="10" fontId="5" fillId="0" borderId="6" xfId="3" applyNumberFormat="1" applyFont="1" applyFill="1" applyBorder="1" applyAlignment="1">
      <alignment horizontal="right" vertical="center" wrapText="1" shrinkToFit="1"/>
    </xf>
    <xf numFmtId="164" fontId="5" fillId="0" borderId="0" xfId="2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164" fontId="5" fillId="0" borderId="0" xfId="2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4" fillId="0" borderId="6" xfId="1" applyFont="1" applyFill="1" applyBorder="1" applyAlignment="1">
      <alignment horizontal="center" vertical="center" wrapText="1" shrinkToFit="1"/>
    </xf>
    <xf numFmtId="0" fontId="6" fillId="0" borderId="6" xfId="1" applyFont="1" applyBorder="1" applyAlignment="1">
      <alignment horizontal="right" vertical="center" wrapText="1" shrinkToFit="1"/>
    </xf>
    <xf numFmtId="0" fontId="7" fillId="0" borderId="6" xfId="1" applyFont="1" applyBorder="1" applyAlignment="1">
      <alignment horizontal="left" vertical="center" wrapText="1" shrinkToFit="1"/>
    </xf>
    <xf numFmtId="164" fontId="6" fillId="0" borderId="6" xfId="2" applyFont="1" applyBorder="1" applyAlignment="1">
      <alignment horizontal="right" vertical="center" wrapText="1" shrinkToFit="1"/>
    </xf>
    <xf numFmtId="164" fontId="7" fillId="0" borderId="7" xfId="2" applyFont="1" applyBorder="1" applyAlignment="1">
      <alignment horizontal="right" vertical="center" wrapText="1" shrinkToFit="1"/>
    </xf>
    <xf numFmtId="164" fontId="6" fillId="0" borderId="6" xfId="2" applyFont="1" applyBorder="1" applyAlignment="1">
      <alignment horizontal="center" vertical="center" wrapText="1" shrinkToFit="1"/>
    </xf>
    <xf numFmtId="164" fontId="7" fillId="0" borderId="8" xfId="2" applyFont="1" applyBorder="1" applyAlignment="1">
      <alignment horizontal="right" vertical="center" wrapText="1" shrinkToFit="1"/>
    </xf>
    <xf numFmtId="0" fontId="5" fillId="0" borderId="6" xfId="1" applyFont="1" applyBorder="1" applyAlignment="1">
      <alignment horizontal="left" vertical="center" wrapText="1" shrinkToFit="1"/>
    </xf>
    <xf numFmtId="164" fontId="6" fillId="0" borderId="0" xfId="2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horizontal="left" vertical="center" wrapText="1"/>
    </xf>
    <xf numFmtId="164" fontId="4" fillId="0" borderId="0" xfId="2" applyFont="1" applyBorder="1" applyAlignment="1">
      <alignment horizontal="right" vertical="center"/>
    </xf>
    <xf numFmtId="164" fontId="5" fillId="0" borderId="0" xfId="2" applyFont="1" applyBorder="1" applyAlignment="1">
      <alignment horizontal="right" vertical="center" wrapText="1"/>
    </xf>
    <xf numFmtId="164" fontId="5" fillId="0" borderId="0" xfId="2" applyFont="1" applyBorder="1" applyAlignment="1">
      <alignment horizontal="center" vertical="center"/>
    </xf>
    <xf numFmtId="164" fontId="5" fillId="0" borderId="0" xfId="2" applyFont="1" applyBorder="1" applyAlignment="1">
      <alignment horizontal="right" vertical="center"/>
    </xf>
    <xf numFmtId="0" fontId="5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 wrapText="1"/>
    </xf>
    <xf numFmtId="164" fontId="4" fillId="0" borderId="0" xfId="2" applyFont="1" applyBorder="1" applyAlignment="1">
      <alignment horizontal="right" vertical="center" wrapText="1"/>
    </xf>
    <xf numFmtId="166" fontId="5" fillId="0" borderId="0" xfId="2" applyNumberFormat="1" applyFont="1" applyBorder="1" applyAlignment="1">
      <alignment horizontal="right" vertical="center"/>
    </xf>
    <xf numFmtId="0" fontId="9" fillId="0" borderId="0" xfId="1" applyFont="1" applyBorder="1" applyAlignment="1">
      <alignment horizontal="left" vertical="center"/>
    </xf>
    <xf numFmtId="0" fontId="1" fillId="0" borderId="0" xfId="1"/>
    <xf numFmtId="0" fontId="10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1" fillId="0" borderId="0" xfId="1" applyAlignment="1">
      <alignment vertical="center"/>
    </xf>
    <xf numFmtId="164" fontId="1" fillId="0" borderId="0" xfId="2" applyAlignment="1">
      <alignment vertical="center"/>
    </xf>
    <xf numFmtId="167" fontId="1" fillId="0" borderId="0" xfId="3" applyNumberFormat="1" applyAlignment="1">
      <alignment vertical="center"/>
    </xf>
    <xf numFmtId="0" fontId="4" fillId="0" borderId="9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164" fontId="4" fillId="0" borderId="0" xfId="2" applyFont="1" applyAlignment="1">
      <alignment vertical="center"/>
    </xf>
    <xf numFmtId="167" fontId="4" fillId="0" borderId="0" xfId="3" applyNumberFormat="1" applyFont="1" applyAlignment="1">
      <alignment vertical="center"/>
    </xf>
    <xf numFmtId="0" fontId="4" fillId="0" borderId="0" xfId="1" applyFont="1" applyAlignment="1">
      <alignment vertical="center"/>
    </xf>
    <xf numFmtId="0" fontId="11" fillId="0" borderId="14" xfId="1" applyFont="1" applyBorder="1" applyAlignment="1">
      <alignment vertical="center"/>
    </xf>
    <xf numFmtId="0" fontId="11" fillId="0" borderId="15" xfId="1" applyFont="1" applyBorder="1" applyAlignment="1">
      <alignment vertical="center"/>
    </xf>
    <xf numFmtId="9" fontId="11" fillId="2" borderId="11" xfId="3" applyFont="1" applyFill="1" applyBorder="1" applyAlignment="1">
      <alignment horizontal="center" vertical="center"/>
    </xf>
    <xf numFmtId="164" fontId="11" fillId="5" borderId="11" xfId="2" applyFont="1" applyFill="1" applyBorder="1" applyAlignment="1">
      <alignment horizontal="center" vertical="center"/>
    </xf>
    <xf numFmtId="164" fontId="11" fillId="0" borderId="0" xfId="2" applyFont="1" applyAlignment="1">
      <alignment vertical="center"/>
    </xf>
    <xf numFmtId="167" fontId="11" fillId="0" borderId="0" xfId="3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1" fillId="0" borderId="11" xfId="1" applyBorder="1" applyAlignment="1">
      <alignment horizontal="right" vertical="center"/>
    </xf>
    <xf numFmtId="0" fontId="1" fillId="0" borderId="13" xfId="1" applyBorder="1" applyAlignment="1">
      <alignment vertical="center"/>
    </xf>
    <xf numFmtId="9" fontId="1" fillId="2" borderId="11" xfId="3" applyFill="1" applyBorder="1" applyAlignment="1">
      <alignment vertical="center"/>
    </xf>
    <xf numFmtId="164" fontId="1" fillId="5" borderId="11" xfId="2" applyFill="1" applyBorder="1" applyAlignment="1">
      <alignment vertical="center"/>
    </xf>
    <xf numFmtId="9" fontId="1" fillId="2" borderId="11" xfId="1" applyNumberFormat="1" applyFill="1" applyBorder="1" applyAlignment="1">
      <alignment vertical="center"/>
    </xf>
    <xf numFmtId="0" fontId="1" fillId="0" borderId="12" xfId="1" applyBorder="1" applyAlignment="1">
      <alignment horizontal="right" vertical="center"/>
    </xf>
    <xf numFmtId="164" fontId="1" fillId="7" borderId="11" xfId="2" applyFill="1" applyBorder="1" applyAlignment="1">
      <alignment vertical="center"/>
    </xf>
    <xf numFmtId="9" fontId="4" fillId="6" borderId="11" xfId="3" applyFont="1" applyFill="1" applyBorder="1" applyAlignment="1">
      <alignment vertical="center"/>
    </xf>
    <xf numFmtId="164" fontId="4" fillId="7" borderId="11" xfId="2" applyFont="1" applyFill="1" applyBorder="1" applyAlignment="1">
      <alignment vertical="center"/>
    </xf>
    <xf numFmtId="0" fontId="1" fillId="0" borderId="0" xfId="1" applyFill="1" applyAlignment="1">
      <alignment vertical="center"/>
    </xf>
    <xf numFmtId="164" fontId="1" fillId="0" borderId="0" xfId="1" applyNumberFormat="1" applyFill="1" applyAlignment="1">
      <alignment vertical="center"/>
    </xf>
    <xf numFmtId="167" fontId="1" fillId="0" borderId="0" xfId="3" applyNumberFormat="1"/>
    <xf numFmtId="9" fontId="1" fillId="0" borderId="0" xfId="3"/>
    <xf numFmtId="164" fontId="1" fillId="0" borderId="0" xfId="2"/>
    <xf numFmtId="164" fontId="1" fillId="0" borderId="0" xfId="1" applyNumberFormat="1"/>
    <xf numFmtId="10" fontId="4" fillId="0" borderId="0" xfId="3" applyNumberFormat="1" applyFont="1" applyBorder="1" applyAlignment="1">
      <alignment horizontal="right" vertical="center"/>
    </xf>
    <xf numFmtId="0" fontId="1" fillId="0" borderId="0" xfId="1" applyFont="1" applyBorder="1" applyAlignment="1">
      <alignment horizontal="center" vertical="center"/>
    </xf>
    <xf numFmtId="164" fontId="1" fillId="0" borderId="0" xfId="2" applyFont="1" applyBorder="1" applyAlignment="1">
      <alignment horizontal="right" vertical="center"/>
    </xf>
    <xf numFmtId="0" fontId="1" fillId="0" borderId="0" xfId="1" applyFont="1" applyBorder="1" applyAlignment="1">
      <alignment vertical="center"/>
    </xf>
    <xf numFmtId="0" fontId="5" fillId="0" borderId="0" xfId="1" applyFont="1"/>
    <xf numFmtId="0" fontId="3" fillId="0" borderId="0" xfId="1" applyFont="1" applyBorder="1" applyAlignment="1">
      <alignment horizontal="center" vertical="center"/>
    </xf>
    <xf numFmtId="164" fontId="8" fillId="0" borderId="0" xfId="2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4" borderId="0" xfId="1" applyFont="1" applyFill="1" applyBorder="1" applyAlignment="1">
      <alignment horizontal="center" vertical="center" wrapText="1"/>
    </xf>
    <xf numFmtId="0" fontId="1" fillId="0" borderId="0" xfId="1" applyFont="1" applyBorder="1" applyAlignment="1">
      <alignment horizontal="left" vertical="center" wrapText="1"/>
    </xf>
    <xf numFmtId="43" fontId="5" fillId="0" borderId="0" xfId="16" applyFont="1" applyBorder="1" applyAlignment="1">
      <alignment horizontal="right" vertical="center"/>
    </xf>
    <xf numFmtId="0" fontId="3" fillId="0" borderId="2" xfId="1" applyFont="1" applyFill="1" applyBorder="1" applyAlignment="1">
      <alignment horizontal="center" vertical="center" wrapText="1" shrinkToFit="1"/>
    </xf>
    <xf numFmtId="0" fontId="3" fillId="0" borderId="0" xfId="1" applyFont="1" applyFill="1" applyBorder="1" applyAlignment="1">
      <alignment horizontal="center" vertical="center" wrapText="1" shrinkToFit="1"/>
    </xf>
    <xf numFmtId="0" fontId="1" fillId="0" borderId="6" xfId="1" applyFont="1" applyFill="1" applyBorder="1" applyAlignment="1">
      <alignment horizontal="center" vertical="center" wrapText="1" shrinkToFit="1"/>
    </xf>
    <xf numFmtId="0" fontId="2" fillId="8" borderId="0" xfId="1" applyFont="1" applyFill="1" applyBorder="1" applyAlignment="1">
      <alignment horizontal="center" vertical="center"/>
    </xf>
    <xf numFmtId="0" fontId="2" fillId="8" borderId="0" xfId="1" applyFont="1" applyFill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 vertical="center" wrapText="1" shrinkToFit="1"/>
    </xf>
    <xf numFmtId="164" fontId="4" fillId="8" borderId="6" xfId="2" applyFont="1" applyFill="1" applyBorder="1" applyAlignment="1">
      <alignment horizontal="center" vertical="center" wrapText="1" shrinkToFit="1"/>
    </xf>
    <xf numFmtId="164" fontId="5" fillId="8" borderId="6" xfId="2" applyFont="1" applyFill="1" applyBorder="1" applyAlignment="1">
      <alignment horizontal="right" vertical="center" wrapText="1" shrinkToFit="1"/>
    </xf>
    <xf numFmtId="164" fontId="4" fillId="8" borderId="6" xfId="2" applyFont="1" applyFill="1" applyBorder="1" applyAlignment="1">
      <alignment horizontal="right" vertical="center" wrapText="1" shrinkToFit="1"/>
    </xf>
    <xf numFmtId="164" fontId="6" fillId="8" borderId="6" xfId="2" applyFont="1" applyFill="1" applyBorder="1" applyAlignment="1">
      <alignment horizontal="center" vertical="center" wrapText="1" shrinkToFit="1"/>
    </xf>
    <xf numFmtId="164" fontId="5" fillId="8" borderId="0" xfId="2" applyFont="1" applyFill="1" applyBorder="1" applyAlignment="1">
      <alignment horizontal="center" vertical="center"/>
    </xf>
    <xf numFmtId="17" fontId="3" fillId="8" borderId="0" xfId="1" applyNumberFormat="1" applyFont="1" applyFill="1" applyBorder="1" applyAlignment="1">
      <alignment horizontal="center" vertical="center" wrapText="1" shrinkToFit="1"/>
    </xf>
    <xf numFmtId="17" fontId="3" fillId="0" borderId="0" xfId="1" applyNumberFormat="1" applyFont="1" applyFill="1" applyBorder="1" applyAlignment="1">
      <alignment horizontal="center" vertical="center" wrapText="1" shrinkToFit="1"/>
    </xf>
    <xf numFmtId="0" fontId="1" fillId="0" borderId="6" xfId="1" applyFont="1" applyFill="1" applyBorder="1" applyAlignment="1">
      <alignment horizontal="left" vertical="center" wrapText="1" shrinkToFit="1"/>
    </xf>
    <xf numFmtId="164" fontId="4" fillId="0" borderId="0" xfId="2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1" fillId="0" borderId="6" xfId="1" applyFont="1" applyFill="1" applyBorder="1" applyAlignment="1">
      <alignment horizontal="right" vertical="center" wrapText="1" shrinkToFit="1"/>
    </xf>
    <xf numFmtId="164" fontId="1" fillId="0" borderId="6" xfId="2" applyFont="1" applyFill="1" applyBorder="1" applyAlignment="1">
      <alignment horizontal="center" vertical="center" wrapText="1" shrinkToFit="1"/>
    </xf>
    <xf numFmtId="0" fontId="3" fillId="0" borderId="0" xfId="1" applyFont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 wrapText="1"/>
    </xf>
    <xf numFmtId="43" fontId="1" fillId="0" borderId="0" xfId="16" applyFont="1"/>
    <xf numFmtId="0" fontId="15" fillId="0" borderId="0" xfId="17" applyAlignment="1" applyProtection="1">
      <alignment vertical="center"/>
      <protection locked="0"/>
    </xf>
    <xf numFmtId="0" fontId="15" fillId="0" borderId="0" xfId="17" applyProtection="1">
      <protection locked="0"/>
    </xf>
    <xf numFmtId="0" fontId="15" fillId="0" borderId="0" xfId="17"/>
    <xf numFmtId="0" fontId="3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0" fillId="0" borderId="17" xfId="21" applyFont="1" applyBorder="1" applyAlignment="1">
      <alignment vertical="center"/>
    </xf>
    <xf numFmtId="0" fontId="20" fillId="0" borderId="28" xfId="21" applyFont="1" applyBorder="1" applyAlignment="1">
      <alignment horizontal="center" vertical="center"/>
    </xf>
    <xf numFmtId="2" fontId="21" fillId="0" borderId="33" xfId="21" applyNumberFormat="1" applyFont="1" applyBorder="1" applyAlignment="1">
      <alignment vertical="center"/>
    </xf>
    <xf numFmtId="0" fontId="20" fillId="0" borderId="27" xfId="21" applyFont="1" applyBorder="1" applyAlignment="1">
      <alignment horizontal="center" vertical="center"/>
    </xf>
    <xf numFmtId="2" fontId="21" fillId="0" borderId="34" xfId="21" applyNumberFormat="1" applyFont="1" applyBorder="1" applyAlignment="1">
      <alignment horizontal="right" vertical="center"/>
    </xf>
    <xf numFmtId="0" fontId="20" fillId="0" borderId="33" xfId="21" applyFont="1" applyBorder="1" applyAlignment="1">
      <alignment horizontal="center" vertical="center"/>
    </xf>
    <xf numFmtId="2" fontId="21" fillId="0" borderId="32" xfId="21" applyNumberFormat="1" applyFont="1" applyBorder="1" applyAlignment="1">
      <alignment horizontal="right" vertical="center"/>
    </xf>
    <xf numFmtId="0" fontId="20" fillId="0" borderId="32" xfId="21" applyFont="1" applyBorder="1" applyAlignment="1">
      <alignment horizontal="center" vertical="center"/>
    </xf>
    <xf numFmtId="0" fontId="20" fillId="0" borderId="35" xfId="21" applyFont="1" applyBorder="1" applyAlignment="1">
      <alignment horizontal="right" vertical="center"/>
    </xf>
    <xf numFmtId="0" fontId="20" fillId="0" borderId="30" xfId="21" applyFont="1" applyBorder="1" applyAlignment="1">
      <alignment vertical="center"/>
    </xf>
    <xf numFmtId="2" fontId="21" fillId="0" borderId="36" xfId="21" applyNumberFormat="1" applyFont="1" applyBorder="1" applyAlignment="1">
      <alignment vertical="center"/>
    </xf>
    <xf numFmtId="0" fontId="20" fillId="9" borderId="18" xfId="21" applyFont="1" applyFill="1" applyBorder="1" applyAlignment="1">
      <alignment vertical="center"/>
    </xf>
    <xf numFmtId="0" fontId="20" fillId="9" borderId="24" xfId="21" applyFont="1" applyFill="1" applyBorder="1" applyAlignment="1">
      <alignment horizontal="center" vertical="center"/>
    </xf>
    <xf numFmtId="4" fontId="20" fillId="9" borderId="31" xfId="21" applyNumberFormat="1" applyFont="1" applyFill="1" applyBorder="1" applyAlignment="1">
      <alignment horizontal="right" vertical="center"/>
    </xf>
    <xf numFmtId="0" fontId="20" fillId="9" borderId="18" xfId="21" applyFont="1" applyFill="1" applyBorder="1" applyAlignment="1">
      <alignment vertical="center" wrapText="1"/>
    </xf>
    <xf numFmtId="0" fontId="17" fillId="0" borderId="0" xfId="21" applyFont="1"/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10" fontId="1" fillId="6" borderId="11" xfId="3" applyNumberFormat="1" applyFill="1" applyBorder="1" applyAlignment="1">
      <alignment vertical="center"/>
    </xf>
    <xf numFmtId="10" fontId="1" fillId="2" borderId="11" xfId="3" applyNumberFormat="1" applyFill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9" fontId="4" fillId="0" borderId="12" xfId="3" applyFont="1" applyBorder="1" applyAlignment="1">
      <alignment horizontal="center" vertical="center"/>
    </xf>
    <xf numFmtId="9" fontId="4" fillId="0" borderId="13" xfId="3" applyFont="1" applyBorder="1" applyAlignment="1">
      <alignment horizontal="center" vertical="center"/>
    </xf>
    <xf numFmtId="9" fontId="4" fillId="0" borderId="11" xfId="3" applyFont="1" applyBorder="1" applyAlignment="1">
      <alignment horizontal="center" vertical="center"/>
    </xf>
    <xf numFmtId="0" fontId="18" fillId="9" borderId="19" xfId="21" applyFont="1" applyFill="1" applyBorder="1" applyAlignment="1">
      <alignment horizontal="center" vertical="center" wrapText="1"/>
    </xf>
    <xf numFmtId="0" fontId="18" fillId="9" borderId="20" xfId="21" applyFont="1" applyFill="1" applyBorder="1" applyAlignment="1">
      <alignment horizontal="center" vertical="center" wrapText="1"/>
    </xf>
    <xf numFmtId="0" fontId="18" fillId="9" borderId="21" xfId="21" applyFont="1" applyFill="1" applyBorder="1" applyAlignment="1">
      <alignment horizontal="center" vertical="center" wrapText="1"/>
    </xf>
    <xf numFmtId="0" fontId="18" fillId="9" borderId="16" xfId="21" applyFont="1" applyFill="1" applyBorder="1" applyAlignment="1">
      <alignment horizontal="center" vertical="center" wrapText="1"/>
    </xf>
    <xf numFmtId="0" fontId="18" fillId="9" borderId="22" xfId="21" applyFont="1" applyFill="1" applyBorder="1" applyAlignment="1">
      <alignment horizontal="center" vertical="center" wrapText="1"/>
    </xf>
    <xf numFmtId="0" fontId="18" fillId="9" borderId="23" xfId="21" applyFont="1" applyFill="1" applyBorder="1" applyAlignment="1">
      <alignment horizontal="center" vertical="center" wrapText="1"/>
    </xf>
    <xf numFmtId="0" fontId="20" fillId="0" borderId="27" xfId="21" applyFont="1" applyBorder="1" applyAlignment="1">
      <alignment horizontal="left" vertical="center"/>
    </xf>
    <xf numFmtId="0" fontId="20" fillId="0" borderId="29" xfId="21" applyFont="1" applyBorder="1" applyAlignment="1">
      <alignment horizontal="left" vertical="center"/>
    </xf>
    <xf numFmtId="0" fontId="20" fillId="0" borderId="32" xfId="21" applyFont="1" applyBorder="1" applyAlignment="1">
      <alignment horizontal="left" vertical="center"/>
    </xf>
    <xf numFmtId="0" fontId="20" fillId="0" borderId="24" xfId="21" applyFont="1" applyBorder="1" applyAlignment="1">
      <alignment horizontal="center" vertical="center"/>
    </xf>
    <xf numFmtId="0" fontId="20" fillId="0" borderId="25" xfId="21" applyFont="1" applyBorder="1" applyAlignment="1">
      <alignment horizontal="center" vertical="center"/>
    </xf>
    <xf numFmtId="0" fontId="20" fillId="0" borderId="26" xfId="21" applyFont="1" applyBorder="1" applyAlignment="1">
      <alignment horizontal="center" vertical="center"/>
    </xf>
    <xf numFmtId="0" fontId="22" fillId="0" borderId="16" xfId="21" applyFont="1" applyBorder="1" applyAlignment="1">
      <alignment horizontal="center" vertical="center"/>
    </xf>
    <xf numFmtId="0" fontId="22" fillId="0" borderId="22" xfId="21" applyFont="1" applyBorder="1" applyAlignment="1">
      <alignment horizontal="center" vertical="center"/>
    </xf>
    <xf numFmtId="0" fontId="22" fillId="0" borderId="23" xfId="21" applyFont="1" applyBorder="1" applyAlignment="1">
      <alignment horizontal="center" vertical="center"/>
    </xf>
    <xf numFmtId="0" fontId="23" fillId="0" borderId="24" xfId="21" applyFont="1" applyBorder="1" applyAlignment="1">
      <alignment horizontal="left" vertical="center" wrapText="1"/>
    </xf>
    <xf numFmtId="0" fontId="23" fillId="0" borderId="25" xfId="21" applyFont="1" applyBorder="1" applyAlignment="1">
      <alignment horizontal="left" vertical="center" wrapText="1"/>
    </xf>
    <xf numFmtId="0" fontId="23" fillId="0" borderId="26" xfId="21" applyFont="1" applyBorder="1" applyAlignment="1">
      <alignment horizontal="left" vertical="center" wrapText="1"/>
    </xf>
  </cellXfs>
  <cellStyles count="22">
    <cellStyle name="Normal" xfId="0" builtinId="0"/>
    <cellStyle name="Normal 2" xfId="1" xr:uid="{00000000-0005-0000-0000-000001000000}"/>
    <cellStyle name="Normal 2 2" xfId="4" xr:uid="{00000000-0005-0000-0000-000002000000}"/>
    <cellStyle name="Normal 2 2 2 5" xfId="14" xr:uid="{00000000-0005-0000-0000-000003000000}"/>
    <cellStyle name="Normal 2 3" xfId="7" xr:uid="{00000000-0005-0000-0000-000004000000}"/>
    <cellStyle name="Normal 2 4" xfId="19" xr:uid="{00000000-0005-0000-0000-000005000000}"/>
    <cellStyle name="Normal 2 8" xfId="10" xr:uid="{00000000-0005-0000-0000-000006000000}"/>
    <cellStyle name="Normal 3" xfId="18" xr:uid="{00000000-0005-0000-0000-000007000000}"/>
    <cellStyle name="Normal 3 2" xfId="17" xr:uid="{00000000-0005-0000-0000-000008000000}"/>
    <cellStyle name="Normal 7" xfId="21" xr:uid="{FD2CBBF1-C1E7-4D4B-AE4E-1C8C5A7484F6}"/>
    <cellStyle name="Porcentagem 2" xfId="3" xr:uid="{00000000-0005-0000-0000-00000A000000}"/>
    <cellStyle name="Porcentagem 2 2" xfId="9" xr:uid="{00000000-0005-0000-0000-00000B000000}"/>
    <cellStyle name="Porcentagem 3" xfId="15" xr:uid="{00000000-0005-0000-0000-00000C000000}"/>
    <cellStyle name="Porcentagem 5 2" xfId="12" xr:uid="{00000000-0005-0000-0000-00000D000000}"/>
    <cellStyle name="Porcentagem 6" xfId="6" xr:uid="{00000000-0005-0000-0000-00000E000000}"/>
    <cellStyle name="Vírgula" xfId="16" builtinId="3"/>
    <cellStyle name="Vírgula 2" xfId="2" xr:uid="{00000000-0005-0000-0000-000010000000}"/>
    <cellStyle name="Vírgula 2 2" xfId="8" xr:uid="{00000000-0005-0000-0000-000011000000}"/>
    <cellStyle name="Vírgula 2 4 3 2" xfId="11" xr:uid="{00000000-0005-0000-0000-000012000000}"/>
    <cellStyle name="Vírgula 3" xfId="13" xr:uid="{00000000-0005-0000-0000-000013000000}"/>
    <cellStyle name="Vírgula 4" xfId="20" xr:uid="{00000000-0005-0000-0000-000014000000}"/>
    <cellStyle name="Vírgula 7" xfId="5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2</xdr:col>
      <xdr:colOff>296718</xdr:colOff>
      <xdr:row>5</xdr:row>
      <xdr:rowOff>95250</xdr:rowOff>
    </xdr:to>
    <xdr:pic>
      <xdr:nvPicPr>
        <xdr:cNvPr id="4" name="Picture 2" descr="logo prefeitura endereç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48101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856288</xdr:colOff>
      <xdr:row>44</xdr:row>
      <xdr:rowOff>134697</xdr:rowOff>
    </xdr:from>
    <xdr:to>
      <xdr:col>13</xdr:col>
      <xdr:colOff>3356745</xdr:colOff>
      <xdr:row>49</xdr:row>
      <xdr:rowOff>158455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5326591" y="15076439"/>
          <a:ext cx="2500457" cy="8415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ADAILTON ROGÉRIO DE OLIVEIRA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Engenheiro Civil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CREA PR 68.917-D</a:t>
          </a:r>
          <a:endParaRPr lang="pt-BR">
            <a:effectLst/>
          </a:endParaRPr>
        </a:p>
        <a:p>
          <a:pPr algn="ctr" rtl="0">
            <a:lnSpc>
              <a:spcPts val="10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95250</xdr:rowOff>
    </xdr:from>
    <xdr:to>
      <xdr:col>1</xdr:col>
      <xdr:colOff>3505200</xdr:colOff>
      <xdr:row>0</xdr:row>
      <xdr:rowOff>733425</xdr:rowOff>
    </xdr:to>
    <xdr:pic>
      <xdr:nvPicPr>
        <xdr:cNvPr id="4" name="Picture 2" descr="logo prefeitura endereç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0"/>
          <a:ext cx="38385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21</xdr:row>
      <xdr:rowOff>63313</xdr:rowOff>
    </xdr:from>
    <xdr:to>
      <xdr:col>12</xdr:col>
      <xdr:colOff>314325</xdr:colOff>
      <xdr:row>26</xdr:row>
      <xdr:rowOff>95249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9544049" y="5483038"/>
          <a:ext cx="2266951" cy="8415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ADAILTON ROGÉRIO DE OLIVEIRA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Engenheiro Civil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CREA PR 68.917-D</a:t>
          </a:r>
          <a:endParaRPr lang="pt-BR">
            <a:effectLst/>
          </a:endParaRPr>
        </a:p>
        <a:p>
          <a:pPr algn="ctr" rtl="0">
            <a:lnSpc>
              <a:spcPts val="10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uy\_01%20Reequil&#237;brio%20-%20arquivos%20revisados\Realinamento%20SET%202017-INCC-mensal%20ANP-DNIT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7">
    <pageSetUpPr fitToPage="1"/>
  </sheetPr>
  <dimension ref="A1:Q86"/>
  <sheetViews>
    <sheetView showGridLines="0" tabSelected="1" topLeftCell="H14" zoomScale="140" zoomScaleNormal="140" workbookViewId="0">
      <selection activeCell="P14" sqref="P1:Q1048576"/>
    </sheetView>
  </sheetViews>
  <sheetFormatPr defaultRowHeight="12.75" x14ac:dyDescent="0.25"/>
  <cols>
    <col min="1" max="1" width="8" style="55" customWidth="1"/>
    <col min="2" max="2" width="60.5703125" style="56" customWidth="1"/>
    <col min="3" max="3" width="12.28515625" style="60" customWidth="1"/>
    <col min="4" max="4" width="12.85546875" style="58" customWidth="1"/>
    <col min="5" max="6" width="12.28515625" style="59" hidden="1" customWidth="1"/>
    <col min="7" max="7" width="12.28515625" style="121" hidden="1" customWidth="1"/>
    <col min="8" max="8" width="12.28515625" style="59" customWidth="1"/>
    <col min="9" max="10" width="13.140625" style="60" customWidth="1"/>
    <col min="11" max="11" width="12.28515625" style="59" customWidth="1"/>
    <col min="12" max="12" width="17.42578125" style="108" customWidth="1"/>
    <col min="13" max="13" width="52.7109375" style="56" hidden="1" customWidth="1"/>
    <col min="14" max="14" width="60.5703125" style="56" customWidth="1"/>
    <col min="15" max="15" width="23.42578125" style="43" customWidth="1"/>
    <col min="16" max="16" width="0" style="102" hidden="1" customWidth="1"/>
    <col min="17" max="17" width="0" style="44" hidden="1" customWidth="1"/>
    <col min="18" max="254" width="9.140625" style="44"/>
    <col min="255" max="255" width="6.85546875" style="44" customWidth="1"/>
    <col min="256" max="256" width="96.7109375" style="44" customWidth="1"/>
    <col min="257" max="257" width="12.28515625" style="44" customWidth="1"/>
    <col min="258" max="258" width="12.85546875" style="44" customWidth="1"/>
    <col min="259" max="259" width="12.28515625" style="44" customWidth="1"/>
    <col min="260" max="261" width="13.140625" style="44" customWidth="1"/>
    <col min="262" max="265" width="12.28515625" style="44" customWidth="1"/>
    <col min="266" max="266" width="17.42578125" style="44" customWidth="1"/>
    <col min="267" max="267" width="52.7109375" style="44" customWidth="1"/>
    <col min="268" max="268" width="23.42578125" style="44" customWidth="1"/>
    <col min="269" max="269" width="12.7109375" style="44" bestFit="1" customWidth="1"/>
    <col min="270" max="270" width="15.85546875" style="44" customWidth="1"/>
    <col min="271" max="510" width="9.140625" style="44"/>
    <col min="511" max="511" width="6.85546875" style="44" customWidth="1"/>
    <col min="512" max="512" width="96.7109375" style="44" customWidth="1"/>
    <col min="513" max="513" width="12.28515625" style="44" customWidth="1"/>
    <col min="514" max="514" width="12.85546875" style="44" customWidth="1"/>
    <col min="515" max="515" width="12.28515625" style="44" customWidth="1"/>
    <col min="516" max="517" width="13.140625" style="44" customWidth="1"/>
    <col min="518" max="521" width="12.28515625" style="44" customWidth="1"/>
    <col min="522" max="522" width="17.42578125" style="44" customWidth="1"/>
    <col min="523" max="523" width="52.7109375" style="44" customWidth="1"/>
    <col min="524" max="524" width="23.42578125" style="44" customWidth="1"/>
    <col min="525" max="525" width="12.7109375" style="44" bestFit="1" customWidth="1"/>
    <col min="526" max="526" width="15.85546875" style="44" customWidth="1"/>
    <col min="527" max="766" width="9.140625" style="44"/>
    <col min="767" max="767" width="6.85546875" style="44" customWidth="1"/>
    <col min="768" max="768" width="96.7109375" style="44" customWidth="1"/>
    <col min="769" max="769" width="12.28515625" style="44" customWidth="1"/>
    <col min="770" max="770" width="12.85546875" style="44" customWidth="1"/>
    <col min="771" max="771" width="12.28515625" style="44" customWidth="1"/>
    <col min="772" max="773" width="13.140625" style="44" customWidth="1"/>
    <col min="774" max="777" width="12.28515625" style="44" customWidth="1"/>
    <col min="778" max="778" width="17.42578125" style="44" customWidth="1"/>
    <col min="779" max="779" width="52.7109375" style="44" customWidth="1"/>
    <col min="780" max="780" width="23.42578125" style="44" customWidth="1"/>
    <col min="781" max="781" width="12.7109375" style="44" bestFit="1" customWidth="1"/>
    <col min="782" max="782" width="15.85546875" style="44" customWidth="1"/>
    <col min="783" max="1022" width="9.140625" style="44"/>
    <col min="1023" max="1023" width="6.85546875" style="44" customWidth="1"/>
    <col min="1024" max="1024" width="96.7109375" style="44" customWidth="1"/>
    <col min="1025" max="1025" width="12.28515625" style="44" customWidth="1"/>
    <col min="1026" max="1026" width="12.85546875" style="44" customWidth="1"/>
    <col min="1027" max="1027" width="12.28515625" style="44" customWidth="1"/>
    <col min="1028" max="1029" width="13.140625" style="44" customWidth="1"/>
    <col min="1030" max="1033" width="12.28515625" style="44" customWidth="1"/>
    <col min="1034" max="1034" width="17.42578125" style="44" customWidth="1"/>
    <col min="1035" max="1035" width="52.7109375" style="44" customWidth="1"/>
    <col min="1036" max="1036" width="23.42578125" style="44" customWidth="1"/>
    <col min="1037" max="1037" width="12.7109375" style="44" bestFit="1" customWidth="1"/>
    <col min="1038" max="1038" width="15.85546875" style="44" customWidth="1"/>
    <col min="1039" max="1278" width="9.140625" style="44"/>
    <col min="1279" max="1279" width="6.85546875" style="44" customWidth="1"/>
    <col min="1280" max="1280" width="96.7109375" style="44" customWidth="1"/>
    <col min="1281" max="1281" width="12.28515625" style="44" customWidth="1"/>
    <col min="1282" max="1282" width="12.85546875" style="44" customWidth="1"/>
    <col min="1283" max="1283" width="12.28515625" style="44" customWidth="1"/>
    <col min="1284" max="1285" width="13.140625" style="44" customWidth="1"/>
    <col min="1286" max="1289" width="12.28515625" style="44" customWidth="1"/>
    <col min="1290" max="1290" width="17.42578125" style="44" customWidth="1"/>
    <col min="1291" max="1291" width="52.7109375" style="44" customWidth="1"/>
    <col min="1292" max="1292" width="23.42578125" style="44" customWidth="1"/>
    <col min="1293" max="1293" width="12.7109375" style="44" bestFit="1" customWidth="1"/>
    <col min="1294" max="1294" width="15.85546875" style="44" customWidth="1"/>
    <col min="1295" max="1534" width="9.140625" style="44"/>
    <col min="1535" max="1535" width="6.85546875" style="44" customWidth="1"/>
    <col min="1536" max="1536" width="96.7109375" style="44" customWidth="1"/>
    <col min="1537" max="1537" width="12.28515625" style="44" customWidth="1"/>
    <col min="1538" max="1538" width="12.85546875" style="44" customWidth="1"/>
    <col min="1539" max="1539" width="12.28515625" style="44" customWidth="1"/>
    <col min="1540" max="1541" width="13.140625" style="44" customWidth="1"/>
    <col min="1542" max="1545" width="12.28515625" style="44" customWidth="1"/>
    <col min="1546" max="1546" width="17.42578125" style="44" customWidth="1"/>
    <col min="1547" max="1547" width="52.7109375" style="44" customWidth="1"/>
    <col min="1548" max="1548" width="23.42578125" style="44" customWidth="1"/>
    <col min="1549" max="1549" width="12.7109375" style="44" bestFit="1" customWidth="1"/>
    <col min="1550" max="1550" width="15.85546875" style="44" customWidth="1"/>
    <col min="1551" max="1790" width="9.140625" style="44"/>
    <col min="1791" max="1791" width="6.85546875" style="44" customWidth="1"/>
    <col min="1792" max="1792" width="96.7109375" style="44" customWidth="1"/>
    <col min="1793" max="1793" width="12.28515625" style="44" customWidth="1"/>
    <col min="1794" max="1794" width="12.85546875" style="44" customWidth="1"/>
    <col min="1795" max="1795" width="12.28515625" style="44" customWidth="1"/>
    <col min="1796" max="1797" width="13.140625" style="44" customWidth="1"/>
    <col min="1798" max="1801" width="12.28515625" style="44" customWidth="1"/>
    <col min="1802" max="1802" width="17.42578125" style="44" customWidth="1"/>
    <col min="1803" max="1803" width="52.7109375" style="44" customWidth="1"/>
    <col min="1804" max="1804" width="23.42578125" style="44" customWidth="1"/>
    <col min="1805" max="1805" width="12.7109375" style="44" bestFit="1" customWidth="1"/>
    <col min="1806" max="1806" width="15.85546875" style="44" customWidth="1"/>
    <col min="1807" max="2046" width="9.140625" style="44"/>
    <col min="2047" max="2047" width="6.85546875" style="44" customWidth="1"/>
    <col min="2048" max="2048" width="96.7109375" style="44" customWidth="1"/>
    <col min="2049" max="2049" width="12.28515625" style="44" customWidth="1"/>
    <col min="2050" max="2050" width="12.85546875" style="44" customWidth="1"/>
    <col min="2051" max="2051" width="12.28515625" style="44" customWidth="1"/>
    <col min="2052" max="2053" width="13.140625" style="44" customWidth="1"/>
    <col min="2054" max="2057" width="12.28515625" style="44" customWidth="1"/>
    <col min="2058" max="2058" width="17.42578125" style="44" customWidth="1"/>
    <col min="2059" max="2059" width="52.7109375" style="44" customWidth="1"/>
    <col min="2060" max="2060" width="23.42578125" style="44" customWidth="1"/>
    <col min="2061" max="2061" width="12.7109375" style="44" bestFit="1" customWidth="1"/>
    <col min="2062" max="2062" width="15.85546875" style="44" customWidth="1"/>
    <col min="2063" max="2302" width="9.140625" style="44"/>
    <col min="2303" max="2303" width="6.85546875" style="44" customWidth="1"/>
    <col min="2304" max="2304" width="96.7109375" style="44" customWidth="1"/>
    <col min="2305" max="2305" width="12.28515625" style="44" customWidth="1"/>
    <col min="2306" max="2306" width="12.85546875" style="44" customWidth="1"/>
    <col min="2307" max="2307" width="12.28515625" style="44" customWidth="1"/>
    <col min="2308" max="2309" width="13.140625" style="44" customWidth="1"/>
    <col min="2310" max="2313" width="12.28515625" style="44" customWidth="1"/>
    <col min="2314" max="2314" width="17.42578125" style="44" customWidth="1"/>
    <col min="2315" max="2315" width="52.7109375" style="44" customWidth="1"/>
    <col min="2316" max="2316" width="23.42578125" style="44" customWidth="1"/>
    <col min="2317" max="2317" width="12.7109375" style="44" bestFit="1" customWidth="1"/>
    <col min="2318" max="2318" width="15.85546875" style="44" customWidth="1"/>
    <col min="2319" max="2558" width="9.140625" style="44"/>
    <col min="2559" max="2559" width="6.85546875" style="44" customWidth="1"/>
    <col min="2560" max="2560" width="96.7109375" style="44" customWidth="1"/>
    <col min="2561" max="2561" width="12.28515625" style="44" customWidth="1"/>
    <col min="2562" max="2562" width="12.85546875" style="44" customWidth="1"/>
    <col min="2563" max="2563" width="12.28515625" style="44" customWidth="1"/>
    <col min="2564" max="2565" width="13.140625" style="44" customWidth="1"/>
    <col min="2566" max="2569" width="12.28515625" style="44" customWidth="1"/>
    <col min="2570" max="2570" width="17.42578125" style="44" customWidth="1"/>
    <col min="2571" max="2571" width="52.7109375" style="44" customWidth="1"/>
    <col min="2572" max="2572" width="23.42578125" style="44" customWidth="1"/>
    <col min="2573" max="2573" width="12.7109375" style="44" bestFit="1" customWidth="1"/>
    <col min="2574" max="2574" width="15.85546875" style="44" customWidth="1"/>
    <col min="2575" max="2814" width="9.140625" style="44"/>
    <col min="2815" max="2815" width="6.85546875" style="44" customWidth="1"/>
    <col min="2816" max="2816" width="96.7109375" style="44" customWidth="1"/>
    <col min="2817" max="2817" width="12.28515625" style="44" customWidth="1"/>
    <col min="2818" max="2818" width="12.85546875" style="44" customWidth="1"/>
    <col min="2819" max="2819" width="12.28515625" style="44" customWidth="1"/>
    <col min="2820" max="2821" width="13.140625" style="44" customWidth="1"/>
    <col min="2822" max="2825" width="12.28515625" style="44" customWidth="1"/>
    <col min="2826" max="2826" width="17.42578125" style="44" customWidth="1"/>
    <col min="2827" max="2827" width="52.7109375" style="44" customWidth="1"/>
    <col min="2828" max="2828" width="23.42578125" style="44" customWidth="1"/>
    <col min="2829" max="2829" width="12.7109375" style="44" bestFit="1" customWidth="1"/>
    <col min="2830" max="2830" width="15.85546875" style="44" customWidth="1"/>
    <col min="2831" max="3070" width="9.140625" style="44"/>
    <col min="3071" max="3071" width="6.85546875" style="44" customWidth="1"/>
    <col min="3072" max="3072" width="96.7109375" style="44" customWidth="1"/>
    <col min="3073" max="3073" width="12.28515625" style="44" customWidth="1"/>
    <col min="3074" max="3074" width="12.85546875" style="44" customWidth="1"/>
    <col min="3075" max="3075" width="12.28515625" style="44" customWidth="1"/>
    <col min="3076" max="3077" width="13.140625" style="44" customWidth="1"/>
    <col min="3078" max="3081" width="12.28515625" style="44" customWidth="1"/>
    <col min="3082" max="3082" width="17.42578125" style="44" customWidth="1"/>
    <col min="3083" max="3083" width="52.7109375" style="44" customWidth="1"/>
    <col min="3084" max="3084" width="23.42578125" style="44" customWidth="1"/>
    <col min="3085" max="3085" width="12.7109375" style="44" bestFit="1" customWidth="1"/>
    <col min="3086" max="3086" width="15.85546875" style="44" customWidth="1"/>
    <col min="3087" max="3326" width="9.140625" style="44"/>
    <col min="3327" max="3327" width="6.85546875" style="44" customWidth="1"/>
    <col min="3328" max="3328" width="96.7109375" style="44" customWidth="1"/>
    <col min="3329" max="3329" width="12.28515625" style="44" customWidth="1"/>
    <col min="3330" max="3330" width="12.85546875" style="44" customWidth="1"/>
    <col min="3331" max="3331" width="12.28515625" style="44" customWidth="1"/>
    <col min="3332" max="3333" width="13.140625" style="44" customWidth="1"/>
    <col min="3334" max="3337" width="12.28515625" style="44" customWidth="1"/>
    <col min="3338" max="3338" width="17.42578125" style="44" customWidth="1"/>
    <col min="3339" max="3339" width="52.7109375" style="44" customWidth="1"/>
    <col min="3340" max="3340" width="23.42578125" style="44" customWidth="1"/>
    <col min="3341" max="3341" width="12.7109375" style="44" bestFit="1" customWidth="1"/>
    <col min="3342" max="3342" width="15.85546875" style="44" customWidth="1"/>
    <col min="3343" max="3582" width="9.140625" style="44"/>
    <col min="3583" max="3583" width="6.85546875" style="44" customWidth="1"/>
    <col min="3584" max="3584" width="96.7109375" style="44" customWidth="1"/>
    <col min="3585" max="3585" width="12.28515625" style="44" customWidth="1"/>
    <col min="3586" max="3586" width="12.85546875" style="44" customWidth="1"/>
    <col min="3587" max="3587" width="12.28515625" style="44" customWidth="1"/>
    <col min="3588" max="3589" width="13.140625" style="44" customWidth="1"/>
    <col min="3590" max="3593" width="12.28515625" style="44" customWidth="1"/>
    <col min="3594" max="3594" width="17.42578125" style="44" customWidth="1"/>
    <col min="3595" max="3595" width="52.7109375" style="44" customWidth="1"/>
    <col min="3596" max="3596" width="23.42578125" style="44" customWidth="1"/>
    <col min="3597" max="3597" width="12.7109375" style="44" bestFit="1" customWidth="1"/>
    <col min="3598" max="3598" width="15.85546875" style="44" customWidth="1"/>
    <col min="3599" max="3838" width="9.140625" style="44"/>
    <col min="3839" max="3839" width="6.85546875" style="44" customWidth="1"/>
    <col min="3840" max="3840" width="96.7109375" style="44" customWidth="1"/>
    <col min="3841" max="3841" width="12.28515625" style="44" customWidth="1"/>
    <col min="3842" max="3842" width="12.85546875" style="44" customWidth="1"/>
    <col min="3843" max="3843" width="12.28515625" style="44" customWidth="1"/>
    <col min="3844" max="3845" width="13.140625" style="44" customWidth="1"/>
    <col min="3846" max="3849" width="12.28515625" style="44" customWidth="1"/>
    <col min="3850" max="3850" width="17.42578125" style="44" customWidth="1"/>
    <col min="3851" max="3851" width="52.7109375" style="44" customWidth="1"/>
    <col min="3852" max="3852" width="23.42578125" style="44" customWidth="1"/>
    <col min="3853" max="3853" width="12.7109375" style="44" bestFit="1" customWidth="1"/>
    <col min="3854" max="3854" width="15.85546875" style="44" customWidth="1"/>
    <col min="3855" max="4094" width="9.140625" style="44"/>
    <col min="4095" max="4095" width="6.85546875" style="44" customWidth="1"/>
    <col min="4096" max="4096" width="96.7109375" style="44" customWidth="1"/>
    <col min="4097" max="4097" width="12.28515625" style="44" customWidth="1"/>
    <col min="4098" max="4098" width="12.85546875" style="44" customWidth="1"/>
    <col min="4099" max="4099" width="12.28515625" style="44" customWidth="1"/>
    <col min="4100" max="4101" width="13.140625" style="44" customWidth="1"/>
    <col min="4102" max="4105" width="12.28515625" style="44" customWidth="1"/>
    <col min="4106" max="4106" width="17.42578125" style="44" customWidth="1"/>
    <col min="4107" max="4107" width="52.7109375" style="44" customWidth="1"/>
    <col min="4108" max="4108" width="23.42578125" style="44" customWidth="1"/>
    <col min="4109" max="4109" width="12.7109375" style="44" bestFit="1" customWidth="1"/>
    <col min="4110" max="4110" width="15.85546875" style="44" customWidth="1"/>
    <col min="4111" max="4350" width="9.140625" style="44"/>
    <col min="4351" max="4351" width="6.85546875" style="44" customWidth="1"/>
    <col min="4352" max="4352" width="96.7109375" style="44" customWidth="1"/>
    <col min="4353" max="4353" width="12.28515625" style="44" customWidth="1"/>
    <col min="4354" max="4354" width="12.85546875" style="44" customWidth="1"/>
    <col min="4355" max="4355" width="12.28515625" style="44" customWidth="1"/>
    <col min="4356" max="4357" width="13.140625" style="44" customWidth="1"/>
    <col min="4358" max="4361" width="12.28515625" style="44" customWidth="1"/>
    <col min="4362" max="4362" width="17.42578125" style="44" customWidth="1"/>
    <col min="4363" max="4363" width="52.7109375" style="44" customWidth="1"/>
    <col min="4364" max="4364" width="23.42578125" style="44" customWidth="1"/>
    <col min="4365" max="4365" width="12.7109375" style="44" bestFit="1" customWidth="1"/>
    <col min="4366" max="4366" width="15.85546875" style="44" customWidth="1"/>
    <col min="4367" max="4606" width="9.140625" style="44"/>
    <col min="4607" max="4607" width="6.85546875" style="44" customWidth="1"/>
    <col min="4608" max="4608" width="96.7109375" style="44" customWidth="1"/>
    <col min="4609" max="4609" width="12.28515625" style="44" customWidth="1"/>
    <col min="4610" max="4610" width="12.85546875" style="44" customWidth="1"/>
    <col min="4611" max="4611" width="12.28515625" style="44" customWidth="1"/>
    <col min="4612" max="4613" width="13.140625" style="44" customWidth="1"/>
    <col min="4614" max="4617" width="12.28515625" style="44" customWidth="1"/>
    <col min="4618" max="4618" width="17.42578125" style="44" customWidth="1"/>
    <col min="4619" max="4619" width="52.7109375" style="44" customWidth="1"/>
    <col min="4620" max="4620" width="23.42578125" style="44" customWidth="1"/>
    <col min="4621" max="4621" width="12.7109375" style="44" bestFit="1" customWidth="1"/>
    <col min="4622" max="4622" width="15.85546875" style="44" customWidth="1"/>
    <col min="4623" max="4862" width="9.140625" style="44"/>
    <col min="4863" max="4863" width="6.85546875" style="44" customWidth="1"/>
    <col min="4864" max="4864" width="96.7109375" style="44" customWidth="1"/>
    <col min="4865" max="4865" width="12.28515625" style="44" customWidth="1"/>
    <col min="4866" max="4866" width="12.85546875" style="44" customWidth="1"/>
    <col min="4867" max="4867" width="12.28515625" style="44" customWidth="1"/>
    <col min="4868" max="4869" width="13.140625" style="44" customWidth="1"/>
    <col min="4870" max="4873" width="12.28515625" style="44" customWidth="1"/>
    <col min="4874" max="4874" width="17.42578125" style="44" customWidth="1"/>
    <col min="4875" max="4875" width="52.7109375" style="44" customWidth="1"/>
    <col min="4876" max="4876" width="23.42578125" style="44" customWidth="1"/>
    <col min="4877" max="4877" width="12.7109375" style="44" bestFit="1" customWidth="1"/>
    <col min="4878" max="4878" width="15.85546875" style="44" customWidth="1"/>
    <col min="4879" max="5118" width="9.140625" style="44"/>
    <col min="5119" max="5119" width="6.85546875" style="44" customWidth="1"/>
    <col min="5120" max="5120" width="96.7109375" style="44" customWidth="1"/>
    <col min="5121" max="5121" width="12.28515625" style="44" customWidth="1"/>
    <col min="5122" max="5122" width="12.85546875" style="44" customWidth="1"/>
    <col min="5123" max="5123" width="12.28515625" style="44" customWidth="1"/>
    <col min="5124" max="5125" width="13.140625" style="44" customWidth="1"/>
    <col min="5126" max="5129" width="12.28515625" style="44" customWidth="1"/>
    <col min="5130" max="5130" width="17.42578125" style="44" customWidth="1"/>
    <col min="5131" max="5131" width="52.7109375" style="44" customWidth="1"/>
    <col min="5132" max="5132" width="23.42578125" style="44" customWidth="1"/>
    <col min="5133" max="5133" width="12.7109375" style="44" bestFit="1" customWidth="1"/>
    <col min="5134" max="5134" width="15.85546875" style="44" customWidth="1"/>
    <col min="5135" max="5374" width="9.140625" style="44"/>
    <col min="5375" max="5375" width="6.85546875" style="44" customWidth="1"/>
    <col min="5376" max="5376" width="96.7109375" style="44" customWidth="1"/>
    <col min="5377" max="5377" width="12.28515625" style="44" customWidth="1"/>
    <col min="5378" max="5378" width="12.85546875" style="44" customWidth="1"/>
    <col min="5379" max="5379" width="12.28515625" style="44" customWidth="1"/>
    <col min="5380" max="5381" width="13.140625" style="44" customWidth="1"/>
    <col min="5382" max="5385" width="12.28515625" style="44" customWidth="1"/>
    <col min="5386" max="5386" width="17.42578125" style="44" customWidth="1"/>
    <col min="5387" max="5387" width="52.7109375" style="44" customWidth="1"/>
    <col min="5388" max="5388" width="23.42578125" style="44" customWidth="1"/>
    <col min="5389" max="5389" width="12.7109375" style="44" bestFit="1" customWidth="1"/>
    <col min="5390" max="5390" width="15.85546875" style="44" customWidth="1"/>
    <col min="5391" max="5630" width="9.140625" style="44"/>
    <col min="5631" max="5631" width="6.85546875" style="44" customWidth="1"/>
    <col min="5632" max="5632" width="96.7109375" style="44" customWidth="1"/>
    <col min="5633" max="5633" width="12.28515625" style="44" customWidth="1"/>
    <col min="5634" max="5634" width="12.85546875" style="44" customWidth="1"/>
    <col min="5635" max="5635" width="12.28515625" style="44" customWidth="1"/>
    <col min="5636" max="5637" width="13.140625" style="44" customWidth="1"/>
    <col min="5638" max="5641" width="12.28515625" style="44" customWidth="1"/>
    <col min="5642" max="5642" width="17.42578125" style="44" customWidth="1"/>
    <col min="5643" max="5643" width="52.7109375" style="44" customWidth="1"/>
    <col min="5644" max="5644" width="23.42578125" style="44" customWidth="1"/>
    <col min="5645" max="5645" width="12.7109375" style="44" bestFit="1" customWidth="1"/>
    <col min="5646" max="5646" width="15.85546875" style="44" customWidth="1"/>
    <col min="5647" max="5886" width="9.140625" style="44"/>
    <col min="5887" max="5887" width="6.85546875" style="44" customWidth="1"/>
    <col min="5888" max="5888" width="96.7109375" style="44" customWidth="1"/>
    <col min="5889" max="5889" width="12.28515625" style="44" customWidth="1"/>
    <col min="5890" max="5890" width="12.85546875" style="44" customWidth="1"/>
    <col min="5891" max="5891" width="12.28515625" style="44" customWidth="1"/>
    <col min="5892" max="5893" width="13.140625" style="44" customWidth="1"/>
    <col min="5894" max="5897" width="12.28515625" style="44" customWidth="1"/>
    <col min="5898" max="5898" width="17.42578125" style="44" customWidth="1"/>
    <col min="5899" max="5899" width="52.7109375" style="44" customWidth="1"/>
    <col min="5900" max="5900" width="23.42578125" style="44" customWidth="1"/>
    <col min="5901" max="5901" width="12.7109375" style="44" bestFit="1" customWidth="1"/>
    <col min="5902" max="5902" width="15.85546875" style="44" customWidth="1"/>
    <col min="5903" max="6142" width="9.140625" style="44"/>
    <col min="6143" max="6143" width="6.85546875" style="44" customWidth="1"/>
    <col min="6144" max="6144" width="96.7109375" style="44" customWidth="1"/>
    <col min="6145" max="6145" width="12.28515625" style="44" customWidth="1"/>
    <col min="6146" max="6146" width="12.85546875" style="44" customWidth="1"/>
    <col min="6147" max="6147" width="12.28515625" style="44" customWidth="1"/>
    <col min="6148" max="6149" width="13.140625" style="44" customWidth="1"/>
    <col min="6150" max="6153" width="12.28515625" style="44" customWidth="1"/>
    <col min="6154" max="6154" width="17.42578125" style="44" customWidth="1"/>
    <col min="6155" max="6155" width="52.7109375" style="44" customWidth="1"/>
    <col min="6156" max="6156" width="23.42578125" style="44" customWidth="1"/>
    <col min="6157" max="6157" width="12.7109375" style="44" bestFit="1" customWidth="1"/>
    <col min="6158" max="6158" width="15.85546875" style="44" customWidth="1"/>
    <col min="6159" max="6398" width="9.140625" style="44"/>
    <col min="6399" max="6399" width="6.85546875" style="44" customWidth="1"/>
    <col min="6400" max="6400" width="96.7109375" style="44" customWidth="1"/>
    <col min="6401" max="6401" width="12.28515625" style="44" customWidth="1"/>
    <col min="6402" max="6402" width="12.85546875" style="44" customWidth="1"/>
    <col min="6403" max="6403" width="12.28515625" style="44" customWidth="1"/>
    <col min="6404" max="6405" width="13.140625" style="44" customWidth="1"/>
    <col min="6406" max="6409" width="12.28515625" style="44" customWidth="1"/>
    <col min="6410" max="6410" width="17.42578125" style="44" customWidth="1"/>
    <col min="6411" max="6411" width="52.7109375" style="44" customWidth="1"/>
    <col min="6412" max="6412" width="23.42578125" style="44" customWidth="1"/>
    <col min="6413" max="6413" width="12.7109375" style="44" bestFit="1" customWidth="1"/>
    <col min="6414" max="6414" width="15.85546875" style="44" customWidth="1"/>
    <col min="6415" max="6654" width="9.140625" style="44"/>
    <col min="6655" max="6655" width="6.85546875" style="44" customWidth="1"/>
    <col min="6656" max="6656" width="96.7109375" style="44" customWidth="1"/>
    <col min="6657" max="6657" width="12.28515625" style="44" customWidth="1"/>
    <col min="6658" max="6658" width="12.85546875" style="44" customWidth="1"/>
    <col min="6659" max="6659" width="12.28515625" style="44" customWidth="1"/>
    <col min="6660" max="6661" width="13.140625" style="44" customWidth="1"/>
    <col min="6662" max="6665" width="12.28515625" style="44" customWidth="1"/>
    <col min="6666" max="6666" width="17.42578125" style="44" customWidth="1"/>
    <col min="6667" max="6667" width="52.7109375" style="44" customWidth="1"/>
    <col min="6668" max="6668" width="23.42578125" style="44" customWidth="1"/>
    <col min="6669" max="6669" width="12.7109375" style="44" bestFit="1" customWidth="1"/>
    <col min="6670" max="6670" width="15.85546875" style="44" customWidth="1"/>
    <col min="6671" max="6910" width="9.140625" style="44"/>
    <col min="6911" max="6911" width="6.85546875" style="44" customWidth="1"/>
    <col min="6912" max="6912" width="96.7109375" style="44" customWidth="1"/>
    <col min="6913" max="6913" width="12.28515625" style="44" customWidth="1"/>
    <col min="6914" max="6914" width="12.85546875" style="44" customWidth="1"/>
    <col min="6915" max="6915" width="12.28515625" style="44" customWidth="1"/>
    <col min="6916" max="6917" width="13.140625" style="44" customWidth="1"/>
    <col min="6918" max="6921" width="12.28515625" style="44" customWidth="1"/>
    <col min="6922" max="6922" width="17.42578125" style="44" customWidth="1"/>
    <col min="6923" max="6923" width="52.7109375" style="44" customWidth="1"/>
    <col min="6924" max="6924" width="23.42578125" style="44" customWidth="1"/>
    <col min="6925" max="6925" width="12.7109375" style="44" bestFit="1" customWidth="1"/>
    <col min="6926" max="6926" width="15.85546875" style="44" customWidth="1"/>
    <col min="6927" max="7166" width="9.140625" style="44"/>
    <col min="7167" max="7167" width="6.85546875" style="44" customWidth="1"/>
    <col min="7168" max="7168" width="96.7109375" style="44" customWidth="1"/>
    <col min="7169" max="7169" width="12.28515625" style="44" customWidth="1"/>
    <col min="7170" max="7170" width="12.85546875" style="44" customWidth="1"/>
    <col min="7171" max="7171" width="12.28515625" style="44" customWidth="1"/>
    <col min="7172" max="7173" width="13.140625" style="44" customWidth="1"/>
    <col min="7174" max="7177" width="12.28515625" style="44" customWidth="1"/>
    <col min="7178" max="7178" width="17.42578125" style="44" customWidth="1"/>
    <col min="7179" max="7179" width="52.7109375" style="44" customWidth="1"/>
    <col min="7180" max="7180" width="23.42578125" style="44" customWidth="1"/>
    <col min="7181" max="7181" width="12.7109375" style="44" bestFit="1" customWidth="1"/>
    <col min="7182" max="7182" width="15.85546875" style="44" customWidth="1"/>
    <col min="7183" max="7422" width="9.140625" style="44"/>
    <col min="7423" max="7423" width="6.85546875" style="44" customWidth="1"/>
    <col min="7424" max="7424" width="96.7109375" style="44" customWidth="1"/>
    <col min="7425" max="7425" width="12.28515625" style="44" customWidth="1"/>
    <col min="7426" max="7426" width="12.85546875" style="44" customWidth="1"/>
    <col min="7427" max="7427" width="12.28515625" style="44" customWidth="1"/>
    <col min="7428" max="7429" width="13.140625" style="44" customWidth="1"/>
    <col min="7430" max="7433" width="12.28515625" style="44" customWidth="1"/>
    <col min="7434" max="7434" width="17.42578125" style="44" customWidth="1"/>
    <col min="7435" max="7435" width="52.7109375" style="44" customWidth="1"/>
    <col min="7436" max="7436" width="23.42578125" style="44" customWidth="1"/>
    <col min="7437" max="7437" width="12.7109375" style="44" bestFit="1" customWidth="1"/>
    <col min="7438" max="7438" width="15.85546875" style="44" customWidth="1"/>
    <col min="7439" max="7678" width="9.140625" style="44"/>
    <col min="7679" max="7679" width="6.85546875" style="44" customWidth="1"/>
    <col min="7680" max="7680" width="96.7109375" style="44" customWidth="1"/>
    <col min="7681" max="7681" width="12.28515625" style="44" customWidth="1"/>
    <col min="7682" max="7682" width="12.85546875" style="44" customWidth="1"/>
    <col min="7683" max="7683" width="12.28515625" style="44" customWidth="1"/>
    <col min="7684" max="7685" width="13.140625" style="44" customWidth="1"/>
    <col min="7686" max="7689" width="12.28515625" style="44" customWidth="1"/>
    <col min="7690" max="7690" width="17.42578125" style="44" customWidth="1"/>
    <col min="7691" max="7691" width="52.7109375" style="44" customWidth="1"/>
    <col min="7692" max="7692" width="23.42578125" style="44" customWidth="1"/>
    <col min="7693" max="7693" width="12.7109375" style="44" bestFit="1" customWidth="1"/>
    <col min="7694" max="7694" width="15.85546875" style="44" customWidth="1"/>
    <col min="7695" max="7934" width="9.140625" style="44"/>
    <col min="7935" max="7935" width="6.85546875" style="44" customWidth="1"/>
    <col min="7936" max="7936" width="96.7109375" style="44" customWidth="1"/>
    <col min="7937" max="7937" width="12.28515625" style="44" customWidth="1"/>
    <col min="7938" max="7938" width="12.85546875" style="44" customWidth="1"/>
    <col min="7939" max="7939" width="12.28515625" style="44" customWidth="1"/>
    <col min="7940" max="7941" width="13.140625" style="44" customWidth="1"/>
    <col min="7942" max="7945" width="12.28515625" style="44" customWidth="1"/>
    <col min="7946" max="7946" width="17.42578125" style="44" customWidth="1"/>
    <col min="7947" max="7947" width="52.7109375" style="44" customWidth="1"/>
    <col min="7948" max="7948" width="23.42578125" style="44" customWidth="1"/>
    <col min="7949" max="7949" width="12.7109375" style="44" bestFit="1" customWidth="1"/>
    <col min="7950" max="7950" width="15.85546875" style="44" customWidth="1"/>
    <col min="7951" max="8190" width="9.140625" style="44"/>
    <col min="8191" max="8191" width="6.85546875" style="44" customWidth="1"/>
    <col min="8192" max="8192" width="96.7109375" style="44" customWidth="1"/>
    <col min="8193" max="8193" width="12.28515625" style="44" customWidth="1"/>
    <col min="8194" max="8194" width="12.85546875" style="44" customWidth="1"/>
    <col min="8195" max="8195" width="12.28515625" style="44" customWidth="1"/>
    <col min="8196" max="8197" width="13.140625" style="44" customWidth="1"/>
    <col min="8198" max="8201" width="12.28515625" style="44" customWidth="1"/>
    <col min="8202" max="8202" width="17.42578125" style="44" customWidth="1"/>
    <col min="8203" max="8203" width="52.7109375" style="44" customWidth="1"/>
    <col min="8204" max="8204" width="23.42578125" style="44" customWidth="1"/>
    <col min="8205" max="8205" width="12.7109375" style="44" bestFit="1" customWidth="1"/>
    <col min="8206" max="8206" width="15.85546875" style="44" customWidth="1"/>
    <col min="8207" max="8446" width="9.140625" style="44"/>
    <col min="8447" max="8447" width="6.85546875" style="44" customWidth="1"/>
    <col min="8448" max="8448" width="96.7109375" style="44" customWidth="1"/>
    <col min="8449" max="8449" width="12.28515625" style="44" customWidth="1"/>
    <col min="8450" max="8450" width="12.85546875" style="44" customWidth="1"/>
    <col min="8451" max="8451" width="12.28515625" style="44" customWidth="1"/>
    <col min="8452" max="8453" width="13.140625" style="44" customWidth="1"/>
    <col min="8454" max="8457" width="12.28515625" style="44" customWidth="1"/>
    <col min="8458" max="8458" width="17.42578125" style="44" customWidth="1"/>
    <col min="8459" max="8459" width="52.7109375" style="44" customWidth="1"/>
    <col min="8460" max="8460" width="23.42578125" style="44" customWidth="1"/>
    <col min="8461" max="8461" width="12.7109375" style="44" bestFit="1" customWidth="1"/>
    <col min="8462" max="8462" width="15.85546875" style="44" customWidth="1"/>
    <col min="8463" max="8702" width="9.140625" style="44"/>
    <col min="8703" max="8703" width="6.85546875" style="44" customWidth="1"/>
    <col min="8704" max="8704" width="96.7109375" style="44" customWidth="1"/>
    <col min="8705" max="8705" width="12.28515625" style="44" customWidth="1"/>
    <col min="8706" max="8706" width="12.85546875" style="44" customWidth="1"/>
    <col min="8707" max="8707" width="12.28515625" style="44" customWidth="1"/>
    <col min="8708" max="8709" width="13.140625" style="44" customWidth="1"/>
    <col min="8710" max="8713" width="12.28515625" style="44" customWidth="1"/>
    <col min="8714" max="8714" width="17.42578125" style="44" customWidth="1"/>
    <col min="8715" max="8715" width="52.7109375" style="44" customWidth="1"/>
    <col min="8716" max="8716" width="23.42578125" style="44" customWidth="1"/>
    <col min="8717" max="8717" width="12.7109375" style="44" bestFit="1" customWidth="1"/>
    <col min="8718" max="8718" width="15.85546875" style="44" customWidth="1"/>
    <col min="8719" max="8958" width="9.140625" style="44"/>
    <col min="8959" max="8959" width="6.85546875" style="44" customWidth="1"/>
    <col min="8960" max="8960" width="96.7109375" style="44" customWidth="1"/>
    <col min="8961" max="8961" width="12.28515625" style="44" customWidth="1"/>
    <col min="8962" max="8962" width="12.85546875" style="44" customWidth="1"/>
    <col min="8963" max="8963" width="12.28515625" style="44" customWidth="1"/>
    <col min="8964" max="8965" width="13.140625" style="44" customWidth="1"/>
    <col min="8966" max="8969" width="12.28515625" style="44" customWidth="1"/>
    <col min="8970" max="8970" width="17.42578125" style="44" customWidth="1"/>
    <col min="8971" max="8971" width="52.7109375" style="44" customWidth="1"/>
    <col min="8972" max="8972" width="23.42578125" style="44" customWidth="1"/>
    <col min="8973" max="8973" width="12.7109375" style="44" bestFit="1" customWidth="1"/>
    <col min="8974" max="8974" width="15.85546875" style="44" customWidth="1"/>
    <col min="8975" max="9214" width="9.140625" style="44"/>
    <col min="9215" max="9215" width="6.85546875" style="44" customWidth="1"/>
    <col min="9216" max="9216" width="96.7109375" style="44" customWidth="1"/>
    <col min="9217" max="9217" width="12.28515625" style="44" customWidth="1"/>
    <col min="9218" max="9218" width="12.85546875" style="44" customWidth="1"/>
    <col min="9219" max="9219" width="12.28515625" style="44" customWidth="1"/>
    <col min="9220" max="9221" width="13.140625" style="44" customWidth="1"/>
    <col min="9222" max="9225" width="12.28515625" style="44" customWidth="1"/>
    <col min="9226" max="9226" width="17.42578125" style="44" customWidth="1"/>
    <col min="9227" max="9227" width="52.7109375" style="44" customWidth="1"/>
    <col min="9228" max="9228" width="23.42578125" style="44" customWidth="1"/>
    <col min="9229" max="9229" width="12.7109375" style="44" bestFit="1" customWidth="1"/>
    <col min="9230" max="9230" width="15.85546875" style="44" customWidth="1"/>
    <col min="9231" max="9470" width="9.140625" style="44"/>
    <col min="9471" max="9471" width="6.85546875" style="44" customWidth="1"/>
    <col min="9472" max="9472" width="96.7109375" style="44" customWidth="1"/>
    <col min="9473" max="9473" width="12.28515625" style="44" customWidth="1"/>
    <col min="9474" max="9474" width="12.85546875" style="44" customWidth="1"/>
    <col min="9475" max="9475" width="12.28515625" style="44" customWidth="1"/>
    <col min="9476" max="9477" width="13.140625" style="44" customWidth="1"/>
    <col min="9478" max="9481" width="12.28515625" style="44" customWidth="1"/>
    <col min="9482" max="9482" width="17.42578125" style="44" customWidth="1"/>
    <col min="9483" max="9483" width="52.7109375" style="44" customWidth="1"/>
    <col min="9484" max="9484" width="23.42578125" style="44" customWidth="1"/>
    <col min="9485" max="9485" width="12.7109375" style="44" bestFit="1" customWidth="1"/>
    <col min="9486" max="9486" width="15.85546875" style="44" customWidth="1"/>
    <col min="9487" max="9726" width="9.140625" style="44"/>
    <col min="9727" max="9727" width="6.85546875" style="44" customWidth="1"/>
    <col min="9728" max="9728" width="96.7109375" style="44" customWidth="1"/>
    <col min="9729" max="9729" width="12.28515625" style="44" customWidth="1"/>
    <col min="9730" max="9730" width="12.85546875" style="44" customWidth="1"/>
    <col min="9731" max="9731" width="12.28515625" style="44" customWidth="1"/>
    <col min="9732" max="9733" width="13.140625" style="44" customWidth="1"/>
    <col min="9734" max="9737" width="12.28515625" style="44" customWidth="1"/>
    <col min="9738" max="9738" width="17.42578125" style="44" customWidth="1"/>
    <col min="9739" max="9739" width="52.7109375" style="44" customWidth="1"/>
    <col min="9740" max="9740" width="23.42578125" style="44" customWidth="1"/>
    <col min="9741" max="9741" width="12.7109375" style="44" bestFit="1" customWidth="1"/>
    <col min="9742" max="9742" width="15.85546875" style="44" customWidth="1"/>
    <col min="9743" max="9982" width="9.140625" style="44"/>
    <col min="9983" max="9983" width="6.85546875" style="44" customWidth="1"/>
    <col min="9984" max="9984" width="96.7109375" style="44" customWidth="1"/>
    <col min="9985" max="9985" width="12.28515625" style="44" customWidth="1"/>
    <col min="9986" max="9986" width="12.85546875" style="44" customWidth="1"/>
    <col min="9987" max="9987" width="12.28515625" style="44" customWidth="1"/>
    <col min="9988" max="9989" width="13.140625" style="44" customWidth="1"/>
    <col min="9990" max="9993" width="12.28515625" style="44" customWidth="1"/>
    <col min="9994" max="9994" width="17.42578125" style="44" customWidth="1"/>
    <col min="9995" max="9995" width="52.7109375" style="44" customWidth="1"/>
    <col min="9996" max="9996" width="23.42578125" style="44" customWidth="1"/>
    <col min="9997" max="9997" width="12.7109375" style="44" bestFit="1" customWidth="1"/>
    <col min="9998" max="9998" width="15.85546875" style="44" customWidth="1"/>
    <col min="9999" max="10238" width="9.140625" style="44"/>
    <col min="10239" max="10239" width="6.85546875" style="44" customWidth="1"/>
    <col min="10240" max="10240" width="96.7109375" style="44" customWidth="1"/>
    <col min="10241" max="10241" width="12.28515625" style="44" customWidth="1"/>
    <col min="10242" max="10242" width="12.85546875" style="44" customWidth="1"/>
    <col min="10243" max="10243" width="12.28515625" style="44" customWidth="1"/>
    <col min="10244" max="10245" width="13.140625" style="44" customWidth="1"/>
    <col min="10246" max="10249" width="12.28515625" style="44" customWidth="1"/>
    <col min="10250" max="10250" width="17.42578125" style="44" customWidth="1"/>
    <col min="10251" max="10251" width="52.7109375" style="44" customWidth="1"/>
    <col min="10252" max="10252" width="23.42578125" style="44" customWidth="1"/>
    <col min="10253" max="10253" width="12.7109375" style="44" bestFit="1" customWidth="1"/>
    <col min="10254" max="10254" width="15.85546875" style="44" customWidth="1"/>
    <col min="10255" max="10494" width="9.140625" style="44"/>
    <col min="10495" max="10495" width="6.85546875" style="44" customWidth="1"/>
    <col min="10496" max="10496" width="96.7109375" style="44" customWidth="1"/>
    <col min="10497" max="10497" width="12.28515625" style="44" customWidth="1"/>
    <col min="10498" max="10498" width="12.85546875" style="44" customWidth="1"/>
    <col min="10499" max="10499" width="12.28515625" style="44" customWidth="1"/>
    <col min="10500" max="10501" width="13.140625" style="44" customWidth="1"/>
    <col min="10502" max="10505" width="12.28515625" style="44" customWidth="1"/>
    <col min="10506" max="10506" width="17.42578125" style="44" customWidth="1"/>
    <col min="10507" max="10507" width="52.7109375" style="44" customWidth="1"/>
    <col min="10508" max="10508" width="23.42578125" style="44" customWidth="1"/>
    <col min="10509" max="10509" width="12.7109375" style="44" bestFit="1" customWidth="1"/>
    <col min="10510" max="10510" width="15.85546875" style="44" customWidth="1"/>
    <col min="10511" max="10750" width="9.140625" style="44"/>
    <col min="10751" max="10751" width="6.85546875" style="44" customWidth="1"/>
    <col min="10752" max="10752" width="96.7109375" style="44" customWidth="1"/>
    <col min="10753" max="10753" width="12.28515625" style="44" customWidth="1"/>
    <col min="10754" max="10754" width="12.85546875" style="44" customWidth="1"/>
    <col min="10755" max="10755" width="12.28515625" style="44" customWidth="1"/>
    <col min="10756" max="10757" width="13.140625" style="44" customWidth="1"/>
    <col min="10758" max="10761" width="12.28515625" style="44" customWidth="1"/>
    <col min="10762" max="10762" width="17.42578125" style="44" customWidth="1"/>
    <col min="10763" max="10763" width="52.7109375" style="44" customWidth="1"/>
    <col min="10764" max="10764" width="23.42578125" style="44" customWidth="1"/>
    <col min="10765" max="10765" width="12.7109375" style="44" bestFit="1" customWidth="1"/>
    <col min="10766" max="10766" width="15.85546875" style="44" customWidth="1"/>
    <col min="10767" max="11006" width="9.140625" style="44"/>
    <col min="11007" max="11007" width="6.85546875" style="44" customWidth="1"/>
    <col min="11008" max="11008" width="96.7109375" style="44" customWidth="1"/>
    <col min="11009" max="11009" width="12.28515625" style="44" customWidth="1"/>
    <col min="11010" max="11010" width="12.85546875" style="44" customWidth="1"/>
    <col min="11011" max="11011" width="12.28515625" style="44" customWidth="1"/>
    <col min="11012" max="11013" width="13.140625" style="44" customWidth="1"/>
    <col min="11014" max="11017" width="12.28515625" style="44" customWidth="1"/>
    <col min="11018" max="11018" width="17.42578125" style="44" customWidth="1"/>
    <col min="11019" max="11019" width="52.7109375" style="44" customWidth="1"/>
    <col min="11020" max="11020" width="23.42578125" style="44" customWidth="1"/>
    <col min="11021" max="11021" width="12.7109375" style="44" bestFit="1" customWidth="1"/>
    <col min="11022" max="11022" width="15.85546875" style="44" customWidth="1"/>
    <col min="11023" max="11262" width="9.140625" style="44"/>
    <col min="11263" max="11263" width="6.85546875" style="44" customWidth="1"/>
    <col min="11264" max="11264" width="96.7109375" style="44" customWidth="1"/>
    <col min="11265" max="11265" width="12.28515625" style="44" customWidth="1"/>
    <col min="11266" max="11266" width="12.85546875" style="44" customWidth="1"/>
    <col min="11267" max="11267" width="12.28515625" style="44" customWidth="1"/>
    <col min="11268" max="11269" width="13.140625" style="44" customWidth="1"/>
    <col min="11270" max="11273" width="12.28515625" style="44" customWidth="1"/>
    <col min="11274" max="11274" width="17.42578125" style="44" customWidth="1"/>
    <col min="11275" max="11275" width="52.7109375" style="44" customWidth="1"/>
    <col min="11276" max="11276" width="23.42578125" style="44" customWidth="1"/>
    <col min="11277" max="11277" width="12.7109375" style="44" bestFit="1" customWidth="1"/>
    <col min="11278" max="11278" width="15.85546875" style="44" customWidth="1"/>
    <col min="11279" max="11518" width="9.140625" style="44"/>
    <col min="11519" max="11519" width="6.85546875" style="44" customWidth="1"/>
    <col min="11520" max="11520" width="96.7109375" style="44" customWidth="1"/>
    <col min="11521" max="11521" width="12.28515625" style="44" customWidth="1"/>
    <col min="11522" max="11522" width="12.85546875" style="44" customWidth="1"/>
    <col min="11523" max="11523" width="12.28515625" style="44" customWidth="1"/>
    <col min="11524" max="11525" width="13.140625" style="44" customWidth="1"/>
    <col min="11526" max="11529" width="12.28515625" style="44" customWidth="1"/>
    <col min="11530" max="11530" width="17.42578125" style="44" customWidth="1"/>
    <col min="11531" max="11531" width="52.7109375" style="44" customWidth="1"/>
    <col min="11532" max="11532" width="23.42578125" style="44" customWidth="1"/>
    <col min="11533" max="11533" width="12.7109375" style="44" bestFit="1" customWidth="1"/>
    <col min="11534" max="11534" width="15.85546875" style="44" customWidth="1"/>
    <col min="11535" max="11774" width="9.140625" style="44"/>
    <col min="11775" max="11775" width="6.85546875" style="44" customWidth="1"/>
    <col min="11776" max="11776" width="96.7109375" style="44" customWidth="1"/>
    <col min="11777" max="11777" width="12.28515625" style="44" customWidth="1"/>
    <col min="11778" max="11778" width="12.85546875" style="44" customWidth="1"/>
    <col min="11779" max="11779" width="12.28515625" style="44" customWidth="1"/>
    <col min="11780" max="11781" width="13.140625" style="44" customWidth="1"/>
    <col min="11782" max="11785" width="12.28515625" style="44" customWidth="1"/>
    <col min="11786" max="11786" width="17.42578125" style="44" customWidth="1"/>
    <col min="11787" max="11787" width="52.7109375" style="44" customWidth="1"/>
    <col min="11788" max="11788" width="23.42578125" style="44" customWidth="1"/>
    <col min="11789" max="11789" width="12.7109375" style="44" bestFit="1" customWidth="1"/>
    <col min="11790" max="11790" width="15.85546875" style="44" customWidth="1"/>
    <col min="11791" max="12030" width="9.140625" style="44"/>
    <col min="12031" max="12031" width="6.85546875" style="44" customWidth="1"/>
    <col min="12032" max="12032" width="96.7109375" style="44" customWidth="1"/>
    <col min="12033" max="12033" width="12.28515625" style="44" customWidth="1"/>
    <col min="12034" max="12034" width="12.85546875" style="44" customWidth="1"/>
    <col min="12035" max="12035" width="12.28515625" style="44" customWidth="1"/>
    <col min="12036" max="12037" width="13.140625" style="44" customWidth="1"/>
    <col min="12038" max="12041" width="12.28515625" style="44" customWidth="1"/>
    <col min="12042" max="12042" width="17.42578125" style="44" customWidth="1"/>
    <col min="12043" max="12043" width="52.7109375" style="44" customWidth="1"/>
    <col min="12044" max="12044" width="23.42578125" style="44" customWidth="1"/>
    <col min="12045" max="12045" width="12.7109375" style="44" bestFit="1" customWidth="1"/>
    <col min="12046" max="12046" width="15.85546875" style="44" customWidth="1"/>
    <col min="12047" max="12286" width="9.140625" style="44"/>
    <col min="12287" max="12287" width="6.85546875" style="44" customWidth="1"/>
    <col min="12288" max="12288" width="96.7109375" style="44" customWidth="1"/>
    <col min="12289" max="12289" width="12.28515625" style="44" customWidth="1"/>
    <col min="12290" max="12290" width="12.85546875" style="44" customWidth="1"/>
    <col min="12291" max="12291" width="12.28515625" style="44" customWidth="1"/>
    <col min="12292" max="12293" width="13.140625" style="44" customWidth="1"/>
    <col min="12294" max="12297" width="12.28515625" style="44" customWidth="1"/>
    <col min="12298" max="12298" width="17.42578125" style="44" customWidth="1"/>
    <col min="12299" max="12299" width="52.7109375" style="44" customWidth="1"/>
    <col min="12300" max="12300" width="23.42578125" style="44" customWidth="1"/>
    <col min="12301" max="12301" width="12.7109375" style="44" bestFit="1" customWidth="1"/>
    <col min="12302" max="12302" width="15.85546875" style="44" customWidth="1"/>
    <col min="12303" max="12542" width="9.140625" style="44"/>
    <col min="12543" max="12543" width="6.85546875" style="44" customWidth="1"/>
    <col min="12544" max="12544" width="96.7109375" style="44" customWidth="1"/>
    <col min="12545" max="12545" width="12.28515625" style="44" customWidth="1"/>
    <col min="12546" max="12546" width="12.85546875" style="44" customWidth="1"/>
    <col min="12547" max="12547" width="12.28515625" style="44" customWidth="1"/>
    <col min="12548" max="12549" width="13.140625" style="44" customWidth="1"/>
    <col min="12550" max="12553" width="12.28515625" style="44" customWidth="1"/>
    <col min="12554" max="12554" width="17.42578125" style="44" customWidth="1"/>
    <col min="12555" max="12555" width="52.7109375" style="44" customWidth="1"/>
    <col min="12556" max="12556" width="23.42578125" style="44" customWidth="1"/>
    <col min="12557" max="12557" width="12.7109375" style="44" bestFit="1" customWidth="1"/>
    <col min="12558" max="12558" width="15.85546875" style="44" customWidth="1"/>
    <col min="12559" max="12798" width="9.140625" style="44"/>
    <col min="12799" max="12799" width="6.85546875" style="44" customWidth="1"/>
    <col min="12800" max="12800" width="96.7109375" style="44" customWidth="1"/>
    <col min="12801" max="12801" width="12.28515625" style="44" customWidth="1"/>
    <col min="12802" max="12802" width="12.85546875" style="44" customWidth="1"/>
    <col min="12803" max="12803" width="12.28515625" style="44" customWidth="1"/>
    <col min="12804" max="12805" width="13.140625" style="44" customWidth="1"/>
    <col min="12806" max="12809" width="12.28515625" style="44" customWidth="1"/>
    <col min="12810" max="12810" width="17.42578125" style="44" customWidth="1"/>
    <col min="12811" max="12811" width="52.7109375" style="44" customWidth="1"/>
    <col min="12812" max="12812" width="23.42578125" style="44" customWidth="1"/>
    <col min="12813" max="12813" width="12.7109375" style="44" bestFit="1" customWidth="1"/>
    <col min="12814" max="12814" width="15.85546875" style="44" customWidth="1"/>
    <col min="12815" max="13054" width="9.140625" style="44"/>
    <col min="13055" max="13055" width="6.85546875" style="44" customWidth="1"/>
    <col min="13056" max="13056" width="96.7109375" style="44" customWidth="1"/>
    <col min="13057" max="13057" width="12.28515625" style="44" customWidth="1"/>
    <col min="13058" max="13058" width="12.85546875" style="44" customWidth="1"/>
    <col min="13059" max="13059" width="12.28515625" style="44" customWidth="1"/>
    <col min="13060" max="13061" width="13.140625" style="44" customWidth="1"/>
    <col min="13062" max="13065" width="12.28515625" style="44" customWidth="1"/>
    <col min="13066" max="13066" width="17.42578125" style="44" customWidth="1"/>
    <col min="13067" max="13067" width="52.7109375" style="44" customWidth="1"/>
    <col min="13068" max="13068" width="23.42578125" style="44" customWidth="1"/>
    <col min="13069" max="13069" width="12.7109375" style="44" bestFit="1" customWidth="1"/>
    <col min="13070" max="13070" width="15.85546875" style="44" customWidth="1"/>
    <col min="13071" max="13310" width="9.140625" style="44"/>
    <col min="13311" max="13311" width="6.85546875" style="44" customWidth="1"/>
    <col min="13312" max="13312" width="96.7109375" style="44" customWidth="1"/>
    <col min="13313" max="13313" width="12.28515625" style="44" customWidth="1"/>
    <col min="13314" max="13314" width="12.85546875" style="44" customWidth="1"/>
    <col min="13315" max="13315" width="12.28515625" style="44" customWidth="1"/>
    <col min="13316" max="13317" width="13.140625" style="44" customWidth="1"/>
    <col min="13318" max="13321" width="12.28515625" style="44" customWidth="1"/>
    <col min="13322" max="13322" width="17.42578125" style="44" customWidth="1"/>
    <col min="13323" max="13323" width="52.7109375" style="44" customWidth="1"/>
    <col min="13324" max="13324" width="23.42578125" style="44" customWidth="1"/>
    <col min="13325" max="13325" width="12.7109375" style="44" bestFit="1" customWidth="1"/>
    <col min="13326" max="13326" width="15.85546875" style="44" customWidth="1"/>
    <col min="13327" max="13566" width="9.140625" style="44"/>
    <col min="13567" max="13567" width="6.85546875" style="44" customWidth="1"/>
    <col min="13568" max="13568" width="96.7109375" style="44" customWidth="1"/>
    <col min="13569" max="13569" width="12.28515625" style="44" customWidth="1"/>
    <col min="13570" max="13570" width="12.85546875" style="44" customWidth="1"/>
    <col min="13571" max="13571" width="12.28515625" style="44" customWidth="1"/>
    <col min="13572" max="13573" width="13.140625" style="44" customWidth="1"/>
    <col min="13574" max="13577" width="12.28515625" style="44" customWidth="1"/>
    <col min="13578" max="13578" width="17.42578125" style="44" customWidth="1"/>
    <col min="13579" max="13579" width="52.7109375" style="44" customWidth="1"/>
    <col min="13580" max="13580" width="23.42578125" style="44" customWidth="1"/>
    <col min="13581" max="13581" width="12.7109375" style="44" bestFit="1" customWidth="1"/>
    <col min="13582" max="13582" width="15.85546875" style="44" customWidth="1"/>
    <col min="13583" max="13822" width="9.140625" style="44"/>
    <col min="13823" max="13823" width="6.85546875" style="44" customWidth="1"/>
    <col min="13824" max="13824" width="96.7109375" style="44" customWidth="1"/>
    <col min="13825" max="13825" width="12.28515625" style="44" customWidth="1"/>
    <col min="13826" max="13826" width="12.85546875" style="44" customWidth="1"/>
    <col min="13827" max="13827" width="12.28515625" style="44" customWidth="1"/>
    <col min="13828" max="13829" width="13.140625" style="44" customWidth="1"/>
    <col min="13830" max="13833" width="12.28515625" style="44" customWidth="1"/>
    <col min="13834" max="13834" width="17.42578125" style="44" customWidth="1"/>
    <col min="13835" max="13835" width="52.7109375" style="44" customWidth="1"/>
    <col min="13836" max="13836" width="23.42578125" style="44" customWidth="1"/>
    <col min="13837" max="13837" width="12.7109375" style="44" bestFit="1" customWidth="1"/>
    <col min="13838" max="13838" width="15.85546875" style="44" customWidth="1"/>
    <col min="13839" max="14078" width="9.140625" style="44"/>
    <col min="14079" max="14079" width="6.85546875" style="44" customWidth="1"/>
    <col min="14080" max="14080" width="96.7109375" style="44" customWidth="1"/>
    <col min="14081" max="14081" width="12.28515625" style="44" customWidth="1"/>
    <col min="14082" max="14082" width="12.85546875" style="44" customWidth="1"/>
    <col min="14083" max="14083" width="12.28515625" style="44" customWidth="1"/>
    <col min="14084" max="14085" width="13.140625" style="44" customWidth="1"/>
    <col min="14086" max="14089" width="12.28515625" style="44" customWidth="1"/>
    <col min="14090" max="14090" width="17.42578125" style="44" customWidth="1"/>
    <col min="14091" max="14091" width="52.7109375" style="44" customWidth="1"/>
    <col min="14092" max="14092" width="23.42578125" style="44" customWidth="1"/>
    <col min="14093" max="14093" width="12.7109375" style="44" bestFit="1" customWidth="1"/>
    <col min="14094" max="14094" width="15.85546875" style="44" customWidth="1"/>
    <col min="14095" max="14334" width="9.140625" style="44"/>
    <col min="14335" max="14335" width="6.85546875" style="44" customWidth="1"/>
    <col min="14336" max="14336" width="96.7109375" style="44" customWidth="1"/>
    <col min="14337" max="14337" width="12.28515625" style="44" customWidth="1"/>
    <col min="14338" max="14338" width="12.85546875" style="44" customWidth="1"/>
    <col min="14339" max="14339" width="12.28515625" style="44" customWidth="1"/>
    <col min="14340" max="14341" width="13.140625" style="44" customWidth="1"/>
    <col min="14342" max="14345" width="12.28515625" style="44" customWidth="1"/>
    <col min="14346" max="14346" width="17.42578125" style="44" customWidth="1"/>
    <col min="14347" max="14347" width="52.7109375" style="44" customWidth="1"/>
    <col min="14348" max="14348" width="23.42578125" style="44" customWidth="1"/>
    <col min="14349" max="14349" width="12.7109375" style="44" bestFit="1" customWidth="1"/>
    <col min="14350" max="14350" width="15.85546875" style="44" customWidth="1"/>
    <col min="14351" max="14590" width="9.140625" style="44"/>
    <col min="14591" max="14591" width="6.85546875" style="44" customWidth="1"/>
    <col min="14592" max="14592" width="96.7109375" style="44" customWidth="1"/>
    <col min="14593" max="14593" width="12.28515625" style="44" customWidth="1"/>
    <col min="14594" max="14594" width="12.85546875" style="44" customWidth="1"/>
    <col min="14595" max="14595" width="12.28515625" style="44" customWidth="1"/>
    <col min="14596" max="14597" width="13.140625" style="44" customWidth="1"/>
    <col min="14598" max="14601" width="12.28515625" style="44" customWidth="1"/>
    <col min="14602" max="14602" width="17.42578125" style="44" customWidth="1"/>
    <col min="14603" max="14603" width="52.7109375" style="44" customWidth="1"/>
    <col min="14604" max="14604" width="23.42578125" style="44" customWidth="1"/>
    <col min="14605" max="14605" width="12.7109375" style="44" bestFit="1" customWidth="1"/>
    <col min="14606" max="14606" width="15.85546875" style="44" customWidth="1"/>
    <col min="14607" max="14846" width="9.140625" style="44"/>
    <col min="14847" max="14847" width="6.85546875" style="44" customWidth="1"/>
    <col min="14848" max="14848" width="96.7109375" style="44" customWidth="1"/>
    <col min="14849" max="14849" width="12.28515625" style="44" customWidth="1"/>
    <col min="14850" max="14850" width="12.85546875" style="44" customWidth="1"/>
    <col min="14851" max="14851" width="12.28515625" style="44" customWidth="1"/>
    <col min="14852" max="14853" width="13.140625" style="44" customWidth="1"/>
    <col min="14854" max="14857" width="12.28515625" style="44" customWidth="1"/>
    <col min="14858" max="14858" width="17.42578125" style="44" customWidth="1"/>
    <col min="14859" max="14859" width="52.7109375" style="44" customWidth="1"/>
    <col min="14860" max="14860" width="23.42578125" style="44" customWidth="1"/>
    <col min="14861" max="14861" width="12.7109375" style="44" bestFit="1" customWidth="1"/>
    <col min="14862" max="14862" width="15.85546875" style="44" customWidth="1"/>
    <col min="14863" max="15102" width="9.140625" style="44"/>
    <col min="15103" max="15103" width="6.85546875" style="44" customWidth="1"/>
    <col min="15104" max="15104" width="96.7109375" style="44" customWidth="1"/>
    <col min="15105" max="15105" width="12.28515625" style="44" customWidth="1"/>
    <col min="15106" max="15106" width="12.85546875" style="44" customWidth="1"/>
    <col min="15107" max="15107" width="12.28515625" style="44" customWidth="1"/>
    <col min="15108" max="15109" width="13.140625" style="44" customWidth="1"/>
    <col min="15110" max="15113" width="12.28515625" style="44" customWidth="1"/>
    <col min="15114" max="15114" width="17.42578125" style="44" customWidth="1"/>
    <col min="15115" max="15115" width="52.7109375" style="44" customWidth="1"/>
    <col min="15116" max="15116" width="23.42578125" style="44" customWidth="1"/>
    <col min="15117" max="15117" width="12.7109375" style="44" bestFit="1" customWidth="1"/>
    <col min="15118" max="15118" width="15.85546875" style="44" customWidth="1"/>
    <col min="15119" max="15358" width="9.140625" style="44"/>
    <col min="15359" max="15359" width="6.85546875" style="44" customWidth="1"/>
    <col min="15360" max="15360" width="96.7109375" style="44" customWidth="1"/>
    <col min="15361" max="15361" width="12.28515625" style="44" customWidth="1"/>
    <col min="15362" max="15362" width="12.85546875" style="44" customWidth="1"/>
    <col min="15363" max="15363" width="12.28515625" style="44" customWidth="1"/>
    <col min="15364" max="15365" width="13.140625" style="44" customWidth="1"/>
    <col min="15366" max="15369" width="12.28515625" style="44" customWidth="1"/>
    <col min="15370" max="15370" width="17.42578125" style="44" customWidth="1"/>
    <col min="15371" max="15371" width="52.7109375" style="44" customWidth="1"/>
    <col min="15372" max="15372" width="23.42578125" style="44" customWidth="1"/>
    <col min="15373" max="15373" width="12.7109375" style="44" bestFit="1" customWidth="1"/>
    <col min="15374" max="15374" width="15.85546875" style="44" customWidth="1"/>
    <col min="15375" max="15614" width="9.140625" style="44"/>
    <col min="15615" max="15615" width="6.85546875" style="44" customWidth="1"/>
    <col min="15616" max="15616" width="96.7109375" style="44" customWidth="1"/>
    <col min="15617" max="15617" width="12.28515625" style="44" customWidth="1"/>
    <col min="15618" max="15618" width="12.85546875" style="44" customWidth="1"/>
    <col min="15619" max="15619" width="12.28515625" style="44" customWidth="1"/>
    <col min="15620" max="15621" width="13.140625" style="44" customWidth="1"/>
    <col min="15622" max="15625" width="12.28515625" style="44" customWidth="1"/>
    <col min="15626" max="15626" width="17.42578125" style="44" customWidth="1"/>
    <col min="15627" max="15627" width="52.7109375" style="44" customWidth="1"/>
    <col min="15628" max="15628" width="23.42578125" style="44" customWidth="1"/>
    <col min="15629" max="15629" width="12.7109375" style="44" bestFit="1" customWidth="1"/>
    <col min="15630" max="15630" width="15.85546875" style="44" customWidth="1"/>
    <col min="15631" max="15870" width="9.140625" style="44"/>
    <col min="15871" max="15871" width="6.85546875" style="44" customWidth="1"/>
    <col min="15872" max="15872" width="96.7109375" style="44" customWidth="1"/>
    <col min="15873" max="15873" width="12.28515625" style="44" customWidth="1"/>
    <col min="15874" max="15874" width="12.85546875" style="44" customWidth="1"/>
    <col min="15875" max="15875" width="12.28515625" style="44" customWidth="1"/>
    <col min="15876" max="15877" width="13.140625" style="44" customWidth="1"/>
    <col min="15878" max="15881" width="12.28515625" style="44" customWidth="1"/>
    <col min="15882" max="15882" width="17.42578125" style="44" customWidth="1"/>
    <col min="15883" max="15883" width="52.7109375" style="44" customWidth="1"/>
    <col min="15884" max="15884" width="23.42578125" style="44" customWidth="1"/>
    <col min="15885" max="15885" width="12.7109375" style="44" bestFit="1" customWidth="1"/>
    <col min="15886" max="15886" width="15.85546875" style="44" customWidth="1"/>
    <col min="15887" max="16126" width="9.140625" style="44"/>
    <col min="16127" max="16127" width="6.85546875" style="44" customWidth="1"/>
    <col min="16128" max="16128" width="96.7109375" style="44" customWidth="1"/>
    <col min="16129" max="16129" width="12.28515625" style="44" customWidth="1"/>
    <col min="16130" max="16130" width="12.85546875" style="44" customWidth="1"/>
    <col min="16131" max="16131" width="12.28515625" style="44" customWidth="1"/>
    <col min="16132" max="16133" width="13.140625" style="44" customWidth="1"/>
    <col min="16134" max="16137" width="12.28515625" style="44" customWidth="1"/>
    <col min="16138" max="16138" width="17.42578125" style="44" customWidth="1"/>
    <col min="16139" max="16139" width="52.7109375" style="44" customWidth="1"/>
    <col min="16140" max="16140" width="23.42578125" style="44" customWidth="1"/>
    <col min="16141" max="16141" width="12.7109375" style="44" bestFit="1" customWidth="1"/>
    <col min="16142" max="16142" width="15.85546875" style="44" customWidth="1"/>
    <col min="16143" max="16384" width="9.140625" style="44"/>
  </cols>
  <sheetData>
    <row r="1" spans="1:17" s="5" customFormat="1" ht="12" x14ac:dyDescent="0.25">
      <c r="A1" s="1"/>
      <c r="B1" s="13"/>
      <c r="C1" s="2"/>
      <c r="D1" s="3"/>
      <c r="E1" s="2"/>
      <c r="F1" s="2"/>
      <c r="G1" s="114"/>
      <c r="H1" s="2"/>
      <c r="I1" s="2"/>
      <c r="J1" s="2"/>
      <c r="K1" s="2"/>
      <c r="L1" s="104"/>
      <c r="M1" s="1"/>
      <c r="N1" s="13"/>
      <c r="O1" s="4"/>
    </row>
    <row r="2" spans="1:17" s="5" customFormat="1" ht="12" x14ac:dyDescent="0.25">
      <c r="A2" s="1"/>
      <c r="B2" s="13"/>
      <c r="C2" s="2"/>
      <c r="D2" s="3"/>
      <c r="E2" s="2"/>
      <c r="F2" s="2"/>
      <c r="G2" s="114"/>
      <c r="H2" s="2"/>
      <c r="I2" s="2"/>
      <c r="J2" s="2"/>
      <c r="K2" s="2"/>
      <c r="L2" s="2"/>
      <c r="M2" s="1"/>
      <c r="N2" s="13"/>
      <c r="O2" s="4"/>
    </row>
    <row r="3" spans="1:17" s="5" customFormat="1" ht="12" x14ac:dyDescent="0.25">
      <c r="A3" s="1"/>
      <c r="B3" s="13"/>
      <c r="C3" s="2"/>
      <c r="D3" s="3"/>
      <c r="E3" s="2"/>
      <c r="F3" s="2"/>
      <c r="G3" s="114"/>
      <c r="H3" s="2"/>
      <c r="I3" s="2"/>
      <c r="J3" s="2"/>
      <c r="K3" s="2"/>
      <c r="L3" s="2"/>
      <c r="M3" s="1"/>
      <c r="N3" s="13"/>
      <c r="O3" s="4"/>
    </row>
    <row r="4" spans="1:17" s="5" customFormat="1" ht="12" x14ac:dyDescent="0.25">
      <c r="A4" s="1"/>
      <c r="B4" s="13"/>
      <c r="C4" s="2"/>
      <c r="D4" s="3"/>
      <c r="E4" s="2"/>
      <c r="F4" s="2"/>
      <c r="G4" s="114"/>
      <c r="H4" s="2"/>
      <c r="I4" s="2"/>
      <c r="J4" s="2"/>
      <c r="K4" s="2"/>
      <c r="L4" s="2"/>
      <c r="M4" s="1"/>
      <c r="N4" s="13"/>
      <c r="O4" s="4"/>
    </row>
    <row r="5" spans="1:17" s="5" customFormat="1" ht="12" x14ac:dyDescent="0.25">
      <c r="A5" s="1"/>
      <c r="B5" s="13"/>
      <c r="C5" s="2"/>
      <c r="D5" s="3"/>
      <c r="E5" s="2"/>
      <c r="F5" s="2"/>
      <c r="G5" s="114"/>
      <c r="H5" s="2"/>
      <c r="I5" s="2"/>
      <c r="J5" s="2"/>
      <c r="K5" s="2"/>
      <c r="L5" s="2"/>
      <c r="M5" s="1"/>
      <c r="N5" s="13"/>
      <c r="O5" s="4"/>
    </row>
    <row r="6" spans="1:17" s="5" customFormat="1" ht="12" x14ac:dyDescent="0.25">
      <c r="A6" s="1"/>
      <c r="B6" s="13"/>
      <c r="C6" s="2"/>
      <c r="D6" s="3"/>
      <c r="E6" s="2"/>
      <c r="F6" s="2"/>
      <c r="G6" s="114"/>
      <c r="H6" s="2"/>
      <c r="I6" s="2"/>
      <c r="J6" s="2"/>
      <c r="K6" s="2"/>
      <c r="L6" s="2"/>
      <c r="M6" s="1"/>
      <c r="N6" s="13"/>
      <c r="O6" s="4"/>
    </row>
    <row r="7" spans="1:17" s="5" customFormat="1" ht="12" x14ac:dyDescent="0.25">
      <c r="A7" s="135" t="s">
        <v>39</v>
      </c>
      <c r="B7" s="129"/>
      <c r="C7" s="2"/>
      <c r="D7" s="7"/>
      <c r="E7" s="2"/>
      <c r="F7" s="2"/>
      <c r="G7" s="114"/>
      <c r="H7" s="2"/>
      <c r="I7" s="2"/>
      <c r="J7" s="2"/>
      <c r="K7" s="2"/>
      <c r="L7" s="104"/>
      <c r="M7" s="6"/>
      <c r="N7" s="129"/>
      <c r="O7" s="4"/>
    </row>
    <row r="8" spans="1:17" s="5" customFormat="1" ht="12" x14ac:dyDescent="0.25">
      <c r="A8" s="136" t="s">
        <v>69</v>
      </c>
      <c r="B8" s="13"/>
      <c r="C8" s="2"/>
      <c r="D8" s="3"/>
      <c r="E8" s="2"/>
      <c r="F8" s="2"/>
      <c r="G8" s="114"/>
      <c r="H8" s="2"/>
      <c r="I8" s="2"/>
      <c r="J8" s="2"/>
      <c r="K8" s="2"/>
      <c r="L8" s="2"/>
      <c r="M8" s="1"/>
      <c r="N8" s="13"/>
      <c r="O8" s="4"/>
    </row>
    <row r="9" spans="1:17" s="12" customFormat="1" ht="12" x14ac:dyDescent="0.25">
      <c r="A9" s="136" t="s">
        <v>70</v>
      </c>
      <c r="B9" s="130"/>
      <c r="C9" s="9"/>
      <c r="D9" s="10"/>
      <c r="E9" s="9"/>
      <c r="F9" s="9"/>
      <c r="G9" s="114"/>
      <c r="H9" s="9"/>
      <c r="I9" s="9"/>
      <c r="J9" s="9"/>
      <c r="K9" s="9"/>
      <c r="L9" s="9"/>
      <c r="M9" s="8"/>
      <c r="N9" s="130"/>
      <c r="O9" s="11"/>
    </row>
    <row r="10" spans="1:17" s="5" customFormat="1" ht="12" x14ac:dyDescent="0.25">
      <c r="A10" s="136" t="s">
        <v>45</v>
      </c>
      <c r="B10" s="13"/>
      <c r="C10" s="2"/>
      <c r="D10" s="3"/>
      <c r="E10" s="2"/>
      <c r="F10" s="2"/>
      <c r="G10" s="114"/>
      <c r="H10" s="2"/>
      <c r="I10" s="2"/>
      <c r="J10" s="2"/>
      <c r="K10" s="2"/>
      <c r="L10" s="2"/>
      <c r="M10" s="1"/>
      <c r="N10" s="13"/>
      <c r="O10" s="4"/>
    </row>
    <row r="11" spans="1:17" s="5" customFormat="1" ht="12" x14ac:dyDescent="0.25">
      <c r="A11" s="136" t="s">
        <v>109</v>
      </c>
      <c r="B11" s="13"/>
      <c r="C11" s="2"/>
      <c r="D11" s="3"/>
      <c r="E11" s="2"/>
      <c r="F11" s="2"/>
      <c r="G11" s="114"/>
      <c r="H11" s="2"/>
      <c r="I11" s="2"/>
      <c r="J11" s="2"/>
      <c r="K11" s="2"/>
      <c r="L11" s="2"/>
      <c r="M11" s="1"/>
      <c r="N11" s="13"/>
      <c r="O11" s="4"/>
    </row>
    <row r="12" spans="1:17" s="17" customFormat="1" thickBot="1" x14ac:dyDescent="0.3">
      <c r="A12" s="13"/>
      <c r="B12" s="13"/>
      <c r="C12" s="14"/>
      <c r="D12" s="15"/>
      <c r="E12" s="14"/>
      <c r="F12" s="14"/>
      <c r="G12" s="115"/>
      <c r="H12" s="14"/>
      <c r="I12" s="14"/>
      <c r="J12" s="14"/>
      <c r="K12" s="14"/>
      <c r="L12" s="14"/>
      <c r="M12" s="13"/>
      <c r="N12" s="13"/>
      <c r="O12" s="16"/>
    </row>
    <row r="13" spans="1:17" s="17" customFormat="1" ht="51.75" customHeight="1" x14ac:dyDescent="0.25">
      <c r="A13" s="18" t="s">
        <v>0</v>
      </c>
      <c r="B13" s="18" t="s">
        <v>1</v>
      </c>
      <c r="C13" s="18" t="s">
        <v>2</v>
      </c>
      <c r="D13" s="19" t="s">
        <v>3</v>
      </c>
      <c r="E13" s="111" t="s">
        <v>4</v>
      </c>
      <c r="F13" s="111" t="s">
        <v>4</v>
      </c>
      <c r="G13" s="116" t="s">
        <v>23</v>
      </c>
      <c r="H13" s="20" t="s">
        <v>23</v>
      </c>
      <c r="I13" s="21" t="s">
        <v>5</v>
      </c>
      <c r="J13" s="22" t="s">
        <v>6</v>
      </c>
      <c r="K13" s="18" t="s">
        <v>21</v>
      </c>
      <c r="L13" s="18" t="s">
        <v>7</v>
      </c>
      <c r="M13" s="18" t="s">
        <v>8</v>
      </c>
      <c r="N13" s="18" t="s">
        <v>37</v>
      </c>
      <c r="O13" s="16"/>
    </row>
    <row r="14" spans="1:17" s="17" customFormat="1" ht="12" x14ac:dyDescent="0.25">
      <c r="A14" s="18"/>
      <c r="B14" s="18"/>
      <c r="C14" s="18"/>
      <c r="D14" s="23"/>
      <c r="E14" s="112"/>
      <c r="F14" s="123">
        <v>44105</v>
      </c>
      <c r="G14" s="122">
        <v>44317</v>
      </c>
      <c r="H14" s="24"/>
      <c r="I14" s="25"/>
      <c r="J14" s="18"/>
      <c r="K14" s="18"/>
      <c r="L14" s="18"/>
      <c r="M14" s="18"/>
      <c r="N14" s="18"/>
      <c r="O14" s="16"/>
    </row>
    <row r="15" spans="1:17" s="34" customFormat="1" x14ac:dyDescent="0.25">
      <c r="A15" s="26">
        <v>1</v>
      </c>
      <c r="B15" s="27" t="s">
        <v>46</v>
      </c>
      <c r="C15" s="28" t="s">
        <v>25</v>
      </c>
      <c r="D15" s="29"/>
      <c r="E15" s="30"/>
      <c r="F15" s="30"/>
      <c r="G15" s="117"/>
      <c r="H15" s="30"/>
      <c r="I15" s="31">
        <f>SUM(I16:I18)</f>
        <v>5805.98</v>
      </c>
      <c r="J15" s="32">
        <f t="shared" ref="J15:J38" si="0">I15/$I$39</f>
        <v>0.14610000000000001</v>
      </c>
      <c r="K15" s="30"/>
      <c r="L15" s="45"/>
      <c r="M15" s="27"/>
      <c r="N15" s="27"/>
      <c r="O15" s="33"/>
      <c r="P15" s="102"/>
    </row>
    <row r="16" spans="1:17" s="42" customFormat="1" ht="38.25" customHeight="1" x14ac:dyDescent="0.25">
      <c r="A16" s="127" t="s">
        <v>29</v>
      </c>
      <c r="B16" s="124" t="s">
        <v>72</v>
      </c>
      <c r="C16" s="113" t="s">
        <v>27</v>
      </c>
      <c r="D16" s="37">
        <v>2.88</v>
      </c>
      <c r="E16" s="38">
        <v>436.42</v>
      </c>
      <c r="F16" s="38">
        <v>436.42</v>
      </c>
      <c r="G16" s="118">
        <f>F16*1.1143</f>
        <v>486.3</v>
      </c>
      <c r="H16" s="38">
        <v>488.83</v>
      </c>
      <c r="I16" s="39">
        <f>ROUND(H16*D16,2)</f>
        <v>1407.83</v>
      </c>
      <c r="J16" s="40">
        <f t="shared" si="0"/>
        <v>3.5400000000000001E-2</v>
      </c>
      <c r="K16" s="128" t="s">
        <v>71</v>
      </c>
      <c r="L16" s="113" t="s">
        <v>107</v>
      </c>
      <c r="M16" s="35"/>
      <c r="N16" s="124" t="s">
        <v>38</v>
      </c>
      <c r="O16" s="41"/>
      <c r="P16" s="157">
        <v>406.21</v>
      </c>
      <c r="Q16" s="42">
        <f>P16*1.2034</f>
        <v>488.83311400000002</v>
      </c>
    </row>
    <row r="17" spans="1:17" s="42" customFormat="1" ht="25.5" x14ac:dyDescent="0.25">
      <c r="A17" s="127" t="s">
        <v>31</v>
      </c>
      <c r="B17" s="124" t="s">
        <v>106</v>
      </c>
      <c r="C17" s="113" t="s">
        <v>27</v>
      </c>
      <c r="D17" s="37">
        <v>331.47</v>
      </c>
      <c r="E17" s="38">
        <v>3.58</v>
      </c>
      <c r="F17" s="38">
        <v>3.58</v>
      </c>
      <c r="G17" s="118">
        <v>3.03</v>
      </c>
      <c r="H17" s="38">
        <v>4.3899999999999997</v>
      </c>
      <c r="I17" s="39">
        <f>ROUND(H17*D17,2)</f>
        <v>1455.15</v>
      </c>
      <c r="J17" s="40">
        <f t="shared" si="0"/>
        <v>3.6600000000000001E-2</v>
      </c>
      <c r="K17" s="128" t="s">
        <v>73</v>
      </c>
      <c r="L17" s="36">
        <v>98524</v>
      </c>
      <c r="M17" s="35"/>
      <c r="N17" s="124"/>
      <c r="O17" s="41"/>
      <c r="P17" s="157">
        <v>3.65</v>
      </c>
      <c r="Q17" s="42">
        <f>P17*1.2034</f>
        <v>4.3924099999999999</v>
      </c>
    </row>
    <row r="18" spans="1:17" s="42" customFormat="1" ht="38.25" x14ac:dyDescent="0.25">
      <c r="A18" s="127" t="s">
        <v>32</v>
      </c>
      <c r="B18" s="124" t="s">
        <v>74</v>
      </c>
      <c r="C18" s="113" t="s">
        <v>26</v>
      </c>
      <c r="D18" s="37">
        <v>36.5</v>
      </c>
      <c r="E18" s="38"/>
      <c r="F18" s="38">
        <v>0</v>
      </c>
      <c r="G18" s="38"/>
      <c r="H18" s="38">
        <v>80.63</v>
      </c>
      <c r="I18" s="39">
        <f>ROUND(H18*D18,2)</f>
        <v>2943</v>
      </c>
      <c r="J18" s="40">
        <f t="shared" si="0"/>
        <v>7.4099999999999999E-2</v>
      </c>
      <c r="K18" s="128" t="s">
        <v>73</v>
      </c>
      <c r="L18" s="36">
        <v>99059</v>
      </c>
      <c r="M18" s="35"/>
      <c r="N18" s="124"/>
      <c r="O18" s="41"/>
      <c r="P18" s="157">
        <v>67</v>
      </c>
      <c r="Q18" s="42">
        <f t="shared" ref="Q18:Q38" si="1">P18*1.2034</f>
        <v>80.627799999999993</v>
      </c>
    </row>
    <row r="19" spans="1:17" s="126" customFormat="1" x14ac:dyDescent="0.25">
      <c r="A19" s="26">
        <v>2</v>
      </c>
      <c r="B19" s="27" t="s">
        <v>75</v>
      </c>
      <c r="C19" s="45" t="s">
        <v>25</v>
      </c>
      <c r="D19" s="29"/>
      <c r="E19" s="28">
        <v>1.67</v>
      </c>
      <c r="F19" s="28">
        <v>1.67</v>
      </c>
      <c r="G19" s="119">
        <v>2.67</v>
      </c>
      <c r="H19" s="28"/>
      <c r="I19" s="31">
        <f>SUM(I20:I26)</f>
        <v>12735.67</v>
      </c>
      <c r="J19" s="32">
        <f t="shared" si="0"/>
        <v>0.32050000000000001</v>
      </c>
      <c r="K19" s="30"/>
      <c r="L19" s="45"/>
      <c r="M19" s="27"/>
      <c r="N19" s="27"/>
      <c r="O19" s="125"/>
      <c r="P19" s="157"/>
      <c r="Q19" s="42"/>
    </row>
    <row r="20" spans="1:17" s="126" customFormat="1" ht="38.25" x14ac:dyDescent="0.25">
      <c r="A20" s="127" t="s">
        <v>33</v>
      </c>
      <c r="B20" s="124" t="s">
        <v>84</v>
      </c>
      <c r="C20" s="113" t="s">
        <v>27</v>
      </c>
      <c r="D20" s="37">
        <v>28.83</v>
      </c>
      <c r="E20" s="38"/>
      <c r="F20" s="38">
        <v>0</v>
      </c>
      <c r="G20" s="118">
        <v>1.57</v>
      </c>
      <c r="H20" s="38">
        <v>4.62</v>
      </c>
      <c r="I20" s="39">
        <f t="shared" ref="I20:I25" si="2">ROUND(H20*D20,2)</f>
        <v>133.19</v>
      </c>
      <c r="J20" s="40">
        <f t="shared" si="0"/>
        <v>3.3999999999999998E-3</v>
      </c>
      <c r="K20" s="128" t="s">
        <v>73</v>
      </c>
      <c r="L20" s="36">
        <v>97083</v>
      </c>
      <c r="M20" s="35"/>
      <c r="N20" s="35"/>
      <c r="O20" s="125"/>
      <c r="P20" s="157">
        <v>3.84</v>
      </c>
      <c r="Q20" s="42">
        <f t="shared" si="1"/>
        <v>4.6210560000000003</v>
      </c>
    </row>
    <row r="21" spans="1:17" s="126" customFormat="1" ht="38.25" x14ac:dyDescent="0.25">
      <c r="A21" s="127" t="s">
        <v>76</v>
      </c>
      <c r="B21" s="124" t="s">
        <v>83</v>
      </c>
      <c r="C21" s="113" t="s">
        <v>27</v>
      </c>
      <c r="D21" s="37">
        <v>5.58</v>
      </c>
      <c r="E21" s="38"/>
      <c r="F21" s="38">
        <v>0</v>
      </c>
      <c r="G21" s="118">
        <v>1.57</v>
      </c>
      <c r="H21" s="38">
        <v>183.3</v>
      </c>
      <c r="I21" s="39">
        <f t="shared" si="2"/>
        <v>1022.81</v>
      </c>
      <c r="J21" s="40">
        <f t="shared" si="0"/>
        <v>2.5700000000000001E-2</v>
      </c>
      <c r="K21" s="128" t="s">
        <v>73</v>
      </c>
      <c r="L21" s="36">
        <v>97086</v>
      </c>
      <c r="M21" s="35"/>
      <c r="N21" s="35"/>
      <c r="O21" s="125"/>
      <c r="P21" s="157">
        <v>152.32</v>
      </c>
      <c r="Q21" s="42">
        <f t="shared" si="1"/>
        <v>183.30188799999999</v>
      </c>
    </row>
    <row r="22" spans="1:17" s="126" customFormat="1" ht="25.5" x14ac:dyDescent="0.25">
      <c r="A22" s="127" t="s">
        <v>77</v>
      </c>
      <c r="B22" s="124" t="s">
        <v>82</v>
      </c>
      <c r="C22" s="113" t="s">
        <v>28</v>
      </c>
      <c r="D22" s="37">
        <v>1.44</v>
      </c>
      <c r="E22" s="38"/>
      <c r="F22" s="38">
        <v>0</v>
      </c>
      <c r="G22" s="118">
        <v>1.57</v>
      </c>
      <c r="H22" s="38">
        <v>141.57</v>
      </c>
      <c r="I22" s="39">
        <f t="shared" si="2"/>
        <v>203.86</v>
      </c>
      <c r="J22" s="40">
        <f t="shared" si="0"/>
        <v>5.1000000000000004E-3</v>
      </c>
      <c r="K22" s="128" t="s">
        <v>73</v>
      </c>
      <c r="L22" s="36">
        <v>96622</v>
      </c>
      <c r="M22" s="35"/>
      <c r="N22" s="35"/>
      <c r="O22" s="125"/>
      <c r="P22" s="157">
        <v>117.64</v>
      </c>
      <c r="Q22" s="42">
        <f t="shared" si="1"/>
        <v>141.56797599999999</v>
      </c>
    </row>
    <row r="23" spans="1:17" s="126" customFormat="1" ht="25.5" x14ac:dyDescent="0.25">
      <c r="A23" s="127" t="s">
        <v>78</v>
      </c>
      <c r="B23" s="124" t="s">
        <v>85</v>
      </c>
      <c r="C23" s="113" t="s">
        <v>86</v>
      </c>
      <c r="D23" s="37">
        <v>517.4</v>
      </c>
      <c r="E23" s="38"/>
      <c r="F23" s="38">
        <v>0</v>
      </c>
      <c r="G23" s="118">
        <v>1.57</v>
      </c>
      <c r="H23" s="38">
        <v>12.77</v>
      </c>
      <c r="I23" s="39">
        <f t="shared" si="2"/>
        <v>6607.2</v>
      </c>
      <c r="J23" s="40">
        <f t="shared" si="0"/>
        <v>0.16619999999999999</v>
      </c>
      <c r="K23" s="128" t="s">
        <v>73</v>
      </c>
      <c r="L23" s="36">
        <v>92802</v>
      </c>
      <c r="M23" s="35"/>
      <c r="N23" s="35"/>
      <c r="O23" s="125"/>
      <c r="P23" s="157">
        <v>10.61</v>
      </c>
      <c r="Q23" s="42">
        <f t="shared" si="1"/>
        <v>12.768074</v>
      </c>
    </row>
    <row r="24" spans="1:17" s="126" customFormat="1" ht="38.25" x14ac:dyDescent="0.25">
      <c r="A24" s="127" t="s">
        <v>79</v>
      </c>
      <c r="B24" s="124" t="s">
        <v>87</v>
      </c>
      <c r="C24" s="113" t="s">
        <v>28</v>
      </c>
      <c r="D24" s="37">
        <v>4.8099999999999996</v>
      </c>
      <c r="E24" s="38"/>
      <c r="F24" s="38">
        <v>0</v>
      </c>
      <c r="G24" s="118">
        <v>1.57</v>
      </c>
      <c r="H24" s="38">
        <v>524.48</v>
      </c>
      <c r="I24" s="39">
        <f t="shared" si="2"/>
        <v>2522.75</v>
      </c>
      <c r="J24" s="40">
        <f t="shared" si="0"/>
        <v>6.3500000000000001E-2</v>
      </c>
      <c r="K24" s="128" t="s">
        <v>73</v>
      </c>
      <c r="L24" s="36">
        <v>94965</v>
      </c>
      <c r="M24" s="35"/>
      <c r="N24" s="35"/>
      <c r="O24" s="125"/>
      <c r="P24" s="157">
        <v>435.83</v>
      </c>
      <c r="Q24" s="42">
        <f t="shared" si="1"/>
        <v>524.47782199999995</v>
      </c>
    </row>
    <row r="25" spans="1:17" s="126" customFormat="1" ht="25.5" x14ac:dyDescent="0.25">
      <c r="A25" s="127" t="s">
        <v>80</v>
      </c>
      <c r="B25" s="124" t="s">
        <v>88</v>
      </c>
      <c r="C25" s="113" t="s">
        <v>28</v>
      </c>
      <c r="D25" s="37">
        <v>4.8099999999999996</v>
      </c>
      <c r="E25" s="38"/>
      <c r="F25" s="38">
        <v>0</v>
      </c>
      <c r="G25" s="118">
        <v>1.57</v>
      </c>
      <c r="H25" s="38">
        <v>413.79</v>
      </c>
      <c r="I25" s="39">
        <f t="shared" si="2"/>
        <v>1990.33</v>
      </c>
      <c r="J25" s="40">
        <f t="shared" si="0"/>
        <v>5.0099999999999999E-2</v>
      </c>
      <c r="K25" s="128" t="s">
        <v>73</v>
      </c>
      <c r="L25" s="36">
        <v>103670</v>
      </c>
      <c r="M25" s="35"/>
      <c r="N25" s="35"/>
      <c r="O25" s="125"/>
      <c r="P25" s="157">
        <v>343.85</v>
      </c>
      <c r="Q25" s="42">
        <f t="shared" si="1"/>
        <v>413.78908999999999</v>
      </c>
    </row>
    <row r="26" spans="1:17" s="42" customFormat="1" ht="12.75" customHeight="1" x14ac:dyDescent="0.25">
      <c r="A26" s="127" t="s">
        <v>81</v>
      </c>
      <c r="B26" s="124" t="s">
        <v>89</v>
      </c>
      <c r="C26" s="113" t="s">
        <v>28</v>
      </c>
      <c r="D26" s="37">
        <v>1.1000000000000001</v>
      </c>
      <c r="E26" s="38"/>
      <c r="F26" s="38">
        <v>0</v>
      </c>
      <c r="G26" s="118">
        <v>1.57</v>
      </c>
      <c r="H26" s="38">
        <v>232.3</v>
      </c>
      <c r="I26" s="39">
        <f>ROUND(H26*D26,2)</f>
        <v>255.53</v>
      </c>
      <c r="J26" s="40">
        <f t="shared" si="0"/>
        <v>6.4000000000000003E-3</v>
      </c>
      <c r="K26" s="128" t="s">
        <v>71</v>
      </c>
      <c r="L26" s="113" t="s">
        <v>108</v>
      </c>
      <c r="M26" s="35"/>
      <c r="N26" s="35"/>
      <c r="O26" s="41"/>
      <c r="P26" s="157">
        <v>193.04</v>
      </c>
      <c r="Q26" s="42">
        <f t="shared" si="1"/>
        <v>232.30433600000001</v>
      </c>
    </row>
    <row r="27" spans="1:17" s="126" customFormat="1" x14ac:dyDescent="0.25">
      <c r="A27" s="26">
        <v>3</v>
      </c>
      <c r="B27" s="27" t="s">
        <v>22</v>
      </c>
      <c r="C27" s="45" t="s">
        <v>25</v>
      </c>
      <c r="D27" s="29"/>
      <c r="E27" s="28"/>
      <c r="F27" s="28">
        <v>0</v>
      </c>
      <c r="G27" s="119"/>
      <c r="H27" s="28"/>
      <c r="I27" s="31">
        <f>SUM(I28:I29)</f>
        <v>3435.97</v>
      </c>
      <c r="J27" s="32">
        <f t="shared" si="0"/>
        <v>8.6499999999999994E-2</v>
      </c>
      <c r="K27" s="30"/>
      <c r="L27" s="45"/>
      <c r="M27" s="27"/>
      <c r="N27" s="27"/>
      <c r="O27" s="125"/>
      <c r="P27" s="157"/>
      <c r="Q27" s="42"/>
    </row>
    <row r="28" spans="1:17" s="42" customFormat="1" ht="38.25" x14ac:dyDescent="0.25">
      <c r="A28" s="127" t="s">
        <v>30</v>
      </c>
      <c r="B28" s="124" t="s">
        <v>90</v>
      </c>
      <c r="C28" s="113" t="s">
        <v>91</v>
      </c>
      <c r="D28" s="37">
        <v>3</v>
      </c>
      <c r="E28" s="38">
        <v>43.75</v>
      </c>
      <c r="F28" s="38">
        <v>43.75</v>
      </c>
      <c r="G28" s="118">
        <v>39.74</v>
      </c>
      <c r="H28" s="38">
        <v>364.15</v>
      </c>
      <c r="I28" s="39">
        <f>ROUND(H28*D28,2)</f>
        <v>1092.45</v>
      </c>
      <c r="J28" s="40">
        <f t="shared" si="0"/>
        <v>2.75E-2</v>
      </c>
      <c r="K28" s="128" t="s">
        <v>73</v>
      </c>
      <c r="L28" s="36">
        <v>99251</v>
      </c>
      <c r="M28" s="35"/>
      <c r="N28" s="35"/>
      <c r="O28" s="41"/>
      <c r="P28" s="157">
        <v>302.60000000000002</v>
      </c>
      <c r="Q28" s="42">
        <f t="shared" si="1"/>
        <v>364.14884000000001</v>
      </c>
    </row>
    <row r="29" spans="1:17" s="42" customFormat="1" ht="51" x14ac:dyDescent="0.25">
      <c r="A29" s="127" t="s">
        <v>93</v>
      </c>
      <c r="B29" s="124" t="s">
        <v>92</v>
      </c>
      <c r="C29" s="36" t="s">
        <v>26</v>
      </c>
      <c r="D29" s="37">
        <v>16</v>
      </c>
      <c r="E29" s="38">
        <v>10.43</v>
      </c>
      <c r="F29" s="38">
        <v>10.43</v>
      </c>
      <c r="G29" s="118">
        <v>10.82</v>
      </c>
      <c r="H29" s="38">
        <v>146.47</v>
      </c>
      <c r="I29" s="39">
        <f>ROUND(H29*D29,2)</f>
        <v>2343.52</v>
      </c>
      <c r="J29" s="40">
        <f t="shared" si="0"/>
        <v>5.8999999999999997E-2</v>
      </c>
      <c r="K29" s="128" t="s">
        <v>73</v>
      </c>
      <c r="L29" s="36">
        <v>95565</v>
      </c>
      <c r="M29" s="35"/>
      <c r="N29" s="124"/>
      <c r="O29" s="41"/>
      <c r="P29" s="157">
        <v>121.71</v>
      </c>
      <c r="Q29" s="42">
        <f t="shared" si="1"/>
        <v>146.46581399999999</v>
      </c>
    </row>
    <row r="30" spans="1:17" s="126" customFormat="1" x14ac:dyDescent="0.25">
      <c r="A30" s="26">
        <v>4</v>
      </c>
      <c r="B30" s="27" t="s">
        <v>94</v>
      </c>
      <c r="C30" s="45" t="s">
        <v>25</v>
      </c>
      <c r="D30" s="29"/>
      <c r="E30" s="28"/>
      <c r="F30" s="28">
        <v>0</v>
      </c>
      <c r="G30" s="119"/>
      <c r="H30" s="28"/>
      <c r="I30" s="31">
        <f>SUM(I31:I36)</f>
        <v>17583.3</v>
      </c>
      <c r="J30" s="32">
        <f t="shared" si="0"/>
        <v>0.44240000000000002</v>
      </c>
      <c r="K30" s="30"/>
      <c r="L30" s="45"/>
      <c r="M30" s="27"/>
      <c r="N30" s="27"/>
      <c r="O30" s="125"/>
      <c r="P30" s="157"/>
      <c r="Q30" s="42"/>
    </row>
    <row r="31" spans="1:17" s="42" customFormat="1" ht="51" x14ac:dyDescent="0.25">
      <c r="A31" s="127" t="s">
        <v>34</v>
      </c>
      <c r="B31" s="124" t="s">
        <v>97</v>
      </c>
      <c r="C31" s="113" t="s">
        <v>26</v>
      </c>
      <c r="D31" s="37">
        <v>77.599999999999994</v>
      </c>
      <c r="E31" s="38">
        <v>7.83</v>
      </c>
      <c r="F31" s="38">
        <v>7.83</v>
      </c>
      <c r="G31" s="118">
        <v>6.65</v>
      </c>
      <c r="H31" s="38">
        <v>82.59</v>
      </c>
      <c r="I31" s="39">
        <f>ROUND(H31*D31,2)</f>
        <v>6408.98</v>
      </c>
      <c r="J31" s="40">
        <f t="shared" si="0"/>
        <v>0.1613</v>
      </c>
      <c r="K31" s="128" t="s">
        <v>73</v>
      </c>
      <c r="L31" s="36">
        <v>101192</v>
      </c>
      <c r="M31" s="35"/>
      <c r="N31" s="35"/>
      <c r="O31" s="41"/>
      <c r="P31" s="157">
        <v>68.63</v>
      </c>
      <c r="Q31" s="42">
        <f t="shared" si="1"/>
        <v>82.589342000000002</v>
      </c>
    </row>
    <row r="32" spans="1:17" s="42" customFormat="1" ht="38.25" x14ac:dyDescent="0.25">
      <c r="A32" s="127" t="s">
        <v>35</v>
      </c>
      <c r="B32" s="124" t="s">
        <v>98</v>
      </c>
      <c r="C32" s="113" t="s">
        <v>27</v>
      </c>
      <c r="D32" s="37">
        <v>6.3</v>
      </c>
      <c r="E32" s="38">
        <v>39.57</v>
      </c>
      <c r="F32" s="38">
        <v>39.57</v>
      </c>
      <c r="G32" s="118">
        <v>34.619999999999997</v>
      </c>
      <c r="H32" s="38">
        <v>740.18</v>
      </c>
      <c r="I32" s="39">
        <f>ROUND(H32*D32,2)</f>
        <v>4663.13</v>
      </c>
      <c r="J32" s="40">
        <f t="shared" si="0"/>
        <v>0.1173</v>
      </c>
      <c r="K32" s="128" t="s">
        <v>99</v>
      </c>
      <c r="L32" s="36">
        <v>12953</v>
      </c>
      <c r="M32" s="35"/>
      <c r="N32" s="124"/>
      <c r="O32" s="41"/>
      <c r="P32" s="157">
        <v>615.07000000000005</v>
      </c>
      <c r="Q32" s="42">
        <f t="shared" si="1"/>
        <v>740.17523800000004</v>
      </c>
    </row>
    <row r="33" spans="1:17" s="42" customFormat="1" ht="38.25" x14ac:dyDescent="0.25">
      <c r="A33" s="127" t="s">
        <v>36</v>
      </c>
      <c r="B33" s="124" t="s">
        <v>100</v>
      </c>
      <c r="C33" s="113" t="s">
        <v>27</v>
      </c>
      <c r="D33" s="37">
        <v>6.3</v>
      </c>
      <c r="E33" s="38">
        <v>95.81</v>
      </c>
      <c r="F33" s="38">
        <v>95.81</v>
      </c>
      <c r="G33" s="118">
        <v>81.72</v>
      </c>
      <c r="H33" s="38">
        <v>13.84</v>
      </c>
      <c r="I33" s="39">
        <f>ROUND(H33*D33,2)</f>
        <v>87.19</v>
      </c>
      <c r="J33" s="40">
        <f t="shared" si="0"/>
        <v>2.2000000000000001E-3</v>
      </c>
      <c r="K33" s="128" t="s">
        <v>73</v>
      </c>
      <c r="L33" s="36">
        <v>100720</v>
      </c>
      <c r="M33" s="35"/>
      <c r="N33" s="124"/>
      <c r="O33" s="41"/>
      <c r="P33" s="157">
        <v>11.5</v>
      </c>
      <c r="Q33" s="42">
        <f t="shared" si="1"/>
        <v>13.8391</v>
      </c>
    </row>
    <row r="34" spans="1:17" s="42" customFormat="1" ht="51" x14ac:dyDescent="0.25">
      <c r="A34" s="127" t="s">
        <v>47</v>
      </c>
      <c r="B34" s="124" t="s">
        <v>101</v>
      </c>
      <c r="C34" s="113" t="s">
        <v>27</v>
      </c>
      <c r="D34" s="37">
        <v>6.3</v>
      </c>
      <c r="E34" s="38">
        <v>95.81</v>
      </c>
      <c r="F34" s="38">
        <v>95.81</v>
      </c>
      <c r="G34" s="118">
        <v>81.72</v>
      </c>
      <c r="H34" s="38">
        <v>32.619999999999997</v>
      </c>
      <c r="I34" s="39">
        <f t="shared" ref="I34:I35" si="3">ROUND(H34*D34,2)</f>
        <v>205.51</v>
      </c>
      <c r="J34" s="40">
        <f t="shared" si="0"/>
        <v>5.1999999999999998E-3</v>
      </c>
      <c r="K34" s="128" t="s">
        <v>73</v>
      </c>
      <c r="L34" s="36">
        <v>100725</v>
      </c>
      <c r="M34" s="35"/>
      <c r="N34" s="124"/>
      <c r="O34" s="41"/>
      <c r="P34" s="157">
        <v>27.11</v>
      </c>
      <c r="Q34" s="42">
        <f t="shared" si="1"/>
        <v>32.624173999999996</v>
      </c>
    </row>
    <row r="35" spans="1:17" s="42" customFormat="1" ht="25.5" x14ac:dyDescent="0.25">
      <c r="A35" s="127" t="s">
        <v>95</v>
      </c>
      <c r="B35" s="124" t="s">
        <v>82</v>
      </c>
      <c r="C35" s="113" t="s">
        <v>28</v>
      </c>
      <c r="D35" s="37">
        <v>12.94</v>
      </c>
      <c r="E35" s="38">
        <v>95.81</v>
      </c>
      <c r="F35" s="38">
        <v>95.81</v>
      </c>
      <c r="G35" s="118">
        <v>81.72</v>
      </c>
      <c r="H35" s="38">
        <v>141.57</v>
      </c>
      <c r="I35" s="39">
        <f t="shared" si="3"/>
        <v>1831.92</v>
      </c>
      <c r="J35" s="40">
        <f t="shared" si="0"/>
        <v>4.6100000000000002E-2</v>
      </c>
      <c r="K35" s="128" t="s">
        <v>73</v>
      </c>
      <c r="L35" s="36">
        <v>96622</v>
      </c>
      <c r="M35" s="35"/>
      <c r="N35" s="124"/>
      <c r="O35" s="41"/>
      <c r="P35" s="157">
        <v>117.64</v>
      </c>
      <c r="Q35" s="42">
        <f t="shared" si="1"/>
        <v>141.56797599999999</v>
      </c>
    </row>
    <row r="36" spans="1:17" s="42" customFormat="1" ht="51" x14ac:dyDescent="0.25">
      <c r="A36" s="127" t="s">
        <v>96</v>
      </c>
      <c r="B36" s="124" t="s">
        <v>102</v>
      </c>
      <c r="C36" s="113" t="s">
        <v>27</v>
      </c>
      <c r="D36" s="37">
        <v>36.72</v>
      </c>
      <c r="E36" s="38">
        <v>95.81</v>
      </c>
      <c r="F36" s="38">
        <v>95.81</v>
      </c>
      <c r="G36" s="118">
        <v>81.72</v>
      </c>
      <c r="H36" s="38">
        <v>119.46</v>
      </c>
      <c r="I36" s="39">
        <f>ROUND(H36*D36,2)</f>
        <v>4386.57</v>
      </c>
      <c r="J36" s="40">
        <f t="shared" si="0"/>
        <v>0.1104</v>
      </c>
      <c r="K36" s="128" t="s">
        <v>73</v>
      </c>
      <c r="L36" s="36">
        <v>94994</v>
      </c>
      <c r="M36" s="35"/>
      <c r="N36" s="124"/>
      <c r="O36" s="41"/>
      <c r="P36" s="157">
        <v>99.27</v>
      </c>
      <c r="Q36" s="42">
        <f t="shared" si="1"/>
        <v>119.461518</v>
      </c>
    </row>
    <row r="37" spans="1:17" s="126" customFormat="1" x14ac:dyDescent="0.25">
      <c r="A37" s="26">
        <v>5</v>
      </c>
      <c r="B37" s="27" t="s">
        <v>103</v>
      </c>
      <c r="C37" s="45" t="s">
        <v>25</v>
      </c>
      <c r="D37" s="29"/>
      <c r="E37" s="28">
        <v>101.77</v>
      </c>
      <c r="F37" s="28">
        <v>101.77</v>
      </c>
      <c r="G37" s="119">
        <v>102.29</v>
      </c>
      <c r="H37" s="28"/>
      <c r="I37" s="31">
        <f>SUM(I38:I38)</f>
        <v>181.76</v>
      </c>
      <c r="J37" s="32">
        <f t="shared" si="0"/>
        <v>4.5999999999999999E-3</v>
      </c>
      <c r="K37" s="30"/>
      <c r="L37" s="45"/>
      <c r="M37" s="27"/>
      <c r="N37" s="27"/>
      <c r="O37" s="125"/>
      <c r="P37" s="157"/>
      <c r="Q37" s="42"/>
    </row>
    <row r="38" spans="1:17" s="42" customFormat="1" ht="25.5" x14ac:dyDescent="0.25">
      <c r="A38" s="127" t="s">
        <v>24</v>
      </c>
      <c r="B38" s="124" t="s">
        <v>104</v>
      </c>
      <c r="C38" s="113" t="s">
        <v>27</v>
      </c>
      <c r="D38" s="37">
        <v>36.72</v>
      </c>
      <c r="E38" s="38">
        <v>79.900000000000006</v>
      </c>
      <c r="F38" s="38">
        <v>79.900000000000006</v>
      </c>
      <c r="G38" s="118">
        <v>73.28</v>
      </c>
      <c r="H38" s="38">
        <v>4.95</v>
      </c>
      <c r="I38" s="39">
        <f>ROUND(H38*D38,2)</f>
        <v>181.76</v>
      </c>
      <c r="J38" s="40">
        <f t="shared" si="0"/>
        <v>4.5999999999999999E-3</v>
      </c>
      <c r="K38" s="128" t="s">
        <v>73</v>
      </c>
      <c r="L38" s="36">
        <v>99811</v>
      </c>
      <c r="M38" s="35"/>
      <c r="N38" s="124"/>
      <c r="O38" s="41"/>
      <c r="P38" s="157">
        <v>4.1100000000000003</v>
      </c>
      <c r="Q38" s="42">
        <f t="shared" si="1"/>
        <v>4.9459739999999996</v>
      </c>
    </row>
    <row r="39" spans="1:17" s="54" customFormat="1" ht="15" x14ac:dyDescent="0.25">
      <c r="A39" s="46"/>
      <c r="B39" s="47" t="s">
        <v>9</v>
      </c>
      <c r="C39" s="48"/>
      <c r="D39" s="49"/>
      <c r="E39" s="50"/>
      <c r="F39" s="50"/>
      <c r="G39" s="120"/>
      <c r="H39" s="50"/>
      <c r="I39" s="51">
        <f>I27+I37+I30+I19+I15</f>
        <v>39742.68</v>
      </c>
      <c r="J39" s="40"/>
      <c r="K39" s="50"/>
      <c r="L39" s="50"/>
      <c r="M39" s="52"/>
      <c r="N39" s="47"/>
      <c r="O39" s="53"/>
    </row>
    <row r="40" spans="1:17" x14ac:dyDescent="0.25">
      <c r="C40" s="57"/>
      <c r="K40" s="105"/>
      <c r="L40" s="106"/>
      <c r="M40" s="44"/>
    </row>
    <row r="41" spans="1:17" x14ac:dyDescent="0.25">
      <c r="C41" s="57"/>
      <c r="I41" s="110"/>
      <c r="K41" s="105"/>
      <c r="L41" s="106"/>
      <c r="M41" s="44"/>
    </row>
    <row r="42" spans="1:17" x14ac:dyDescent="0.25">
      <c r="L42" s="106"/>
      <c r="M42" s="44"/>
    </row>
    <row r="43" spans="1:17" x14ac:dyDescent="0.25">
      <c r="L43" s="106"/>
      <c r="M43" s="44"/>
    </row>
    <row r="44" spans="1:17" x14ac:dyDescent="0.25">
      <c r="B44" s="109" t="s">
        <v>105</v>
      </c>
      <c r="L44" s="106"/>
      <c r="M44" s="44"/>
      <c r="N44" s="109"/>
    </row>
    <row r="45" spans="1:17" x14ac:dyDescent="0.25">
      <c r="A45" s="61"/>
      <c r="B45" s="62"/>
      <c r="D45" s="63"/>
      <c r="I45" s="64"/>
      <c r="L45" s="106"/>
      <c r="M45" s="44"/>
      <c r="N45" s="62"/>
    </row>
    <row r="46" spans="1:17" x14ac:dyDescent="0.25">
      <c r="A46" s="61"/>
      <c r="L46" s="106"/>
      <c r="M46" s="44"/>
    </row>
    <row r="47" spans="1:17" x14ac:dyDescent="0.25">
      <c r="A47" s="61"/>
      <c r="L47" s="106"/>
      <c r="M47" s="44"/>
    </row>
    <row r="48" spans="1:17" x14ac:dyDescent="0.25">
      <c r="A48" s="65"/>
      <c r="L48" s="106"/>
      <c r="M48" s="44"/>
    </row>
    <row r="49" spans="1:16" s="43" customFormat="1" x14ac:dyDescent="0.25">
      <c r="A49" s="61"/>
      <c r="B49" s="56"/>
      <c r="C49" s="60"/>
      <c r="D49" s="58"/>
      <c r="E49" s="59"/>
      <c r="F49" s="59"/>
      <c r="G49" s="121"/>
      <c r="H49" s="59"/>
      <c r="I49" s="60"/>
      <c r="J49" s="60"/>
      <c r="K49" s="59"/>
      <c r="L49" s="106"/>
      <c r="M49" s="44"/>
      <c r="N49" s="56"/>
      <c r="P49" s="102"/>
    </row>
    <row r="50" spans="1:16" s="43" customFormat="1" x14ac:dyDescent="0.25">
      <c r="A50" s="61"/>
      <c r="B50" s="56"/>
      <c r="C50" s="60"/>
      <c r="D50" s="58"/>
      <c r="E50" s="59"/>
      <c r="F50" s="59"/>
      <c r="G50" s="121"/>
      <c r="H50" s="59"/>
      <c r="I50" s="60"/>
      <c r="J50" s="60"/>
      <c r="K50" s="59"/>
      <c r="L50" s="107"/>
      <c r="M50" s="56"/>
      <c r="N50" s="56"/>
      <c r="P50" s="102"/>
    </row>
    <row r="51" spans="1:16" s="43" customFormat="1" x14ac:dyDescent="0.25">
      <c r="A51" s="61"/>
      <c r="B51" s="56"/>
      <c r="C51" s="60"/>
      <c r="D51" s="58"/>
      <c r="E51" s="59"/>
      <c r="F51" s="59"/>
      <c r="G51" s="121"/>
      <c r="H51" s="59"/>
      <c r="I51" s="60"/>
      <c r="J51" s="60"/>
      <c r="K51" s="59"/>
      <c r="L51" s="107"/>
      <c r="M51" s="56"/>
      <c r="N51" s="56"/>
      <c r="P51" s="102"/>
    </row>
    <row r="52" spans="1:16" s="43" customFormat="1" x14ac:dyDescent="0.25">
      <c r="A52" s="61"/>
      <c r="B52" s="56"/>
      <c r="C52" s="60"/>
      <c r="D52" s="58"/>
      <c r="E52" s="59"/>
      <c r="F52" s="59"/>
      <c r="G52" s="121"/>
      <c r="H52" s="59"/>
      <c r="I52" s="60"/>
      <c r="J52" s="60"/>
      <c r="K52" s="59"/>
      <c r="L52" s="107"/>
      <c r="M52" s="56"/>
      <c r="N52" s="56"/>
      <c r="P52" s="102"/>
    </row>
    <row r="53" spans="1:16" s="43" customFormat="1" x14ac:dyDescent="0.25">
      <c r="A53" s="61"/>
      <c r="B53" s="56"/>
      <c r="C53" s="60"/>
      <c r="D53" s="58"/>
      <c r="E53" s="59"/>
      <c r="F53" s="59"/>
      <c r="G53" s="121"/>
      <c r="H53" s="59"/>
      <c r="I53" s="60"/>
      <c r="J53" s="60"/>
      <c r="K53" s="59"/>
      <c r="L53" s="107"/>
      <c r="M53" s="56"/>
      <c r="N53" s="56"/>
      <c r="P53" s="102"/>
    </row>
    <row r="54" spans="1:16" s="43" customFormat="1" x14ac:dyDescent="0.25">
      <c r="A54" s="61"/>
      <c r="B54" s="56"/>
      <c r="C54" s="60"/>
      <c r="D54" s="58"/>
      <c r="E54" s="59"/>
      <c r="F54" s="59"/>
      <c r="G54" s="121"/>
      <c r="H54" s="59"/>
      <c r="I54" s="60"/>
      <c r="J54" s="60"/>
      <c r="K54" s="59"/>
      <c r="L54" s="107"/>
      <c r="M54" s="56"/>
      <c r="N54" s="56"/>
      <c r="P54" s="102"/>
    </row>
    <row r="55" spans="1:16" s="43" customFormat="1" x14ac:dyDescent="0.25">
      <c r="A55" s="61"/>
      <c r="B55" s="56"/>
      <c r="C55" s="60"/>
      <c r="D55" s="58"/>
      <c r="E55" s="59"/>
      <c r="F55" s="59"/>
      <c r="G55" s="121"/>
      <c r="H55" s="59"/>
      <c r="I55" s="60"/>
      <c r="J55" s="60"/>
      <c r="K55" s="59"/>
      <c r="L55" s="107"/>
      <c r="M55" s="56"/>
      <c r="N55" s="56"/>
      <c r="P55" s="102"/>
    </row>
    <row r="56" spans="1:16" s="43" customFormat="1" x14ac:dyDescent="0.25">
      <c r="A56" s="55"/>
      <c r="B56" s="56"/>
      <c r="C56" s="60"/>
      <c r="D56" s="58"/>
      <c r="E56" s="59"/>
      <c r="F56" s="59"/>
      <c r="G56" s="121"/>
      <c r="H56" s="59"/>
      <c r="I56" s="60"/>
      <c r="J56" s="60"/>
      <c r="K56" s="59"/>
      <c r="L56" s="107"/>
      <c r="M56" s="56"/>
      <c r="N56" s="56"/>
      <c r="P56" s="102"/>
    </row>
    <row r="57" spans="1:16" s="43" customFormat="1" x14ac:dyDescent="0.25">
      <c r="A57" s="55"/>
      <c r="B57" s="56"/>
      <c r="C57" s="60"/>
      <c r="D57" s="58"/>
      <c r="E57" s="59"/>
      <c r="F57" s="59"/>
      <c r="G57" s="121"/>
      <c r="H57" s="59"/>
      <c r="I57" s="60"/>
      <c r="J57" s="60"/>
      <c r="K57" s="59"/>
      <c r="L57" s="107"/>
      <c r="M57" s="56"/>
      <c r="N57" s="56"/>
      <c r="P57" s="102"/>
    </row>
    <row r="58" spans="1:16" s="43" customFormat="1" x14ac:dyDescent="0.25">
      <c r="A58" s="55"/>
      <c r="B58" s="56"/>
      <c r="C58" s="60"/>
      <c r="D58" s="58"/>
      <c r="E58" s="59"/>
      <c r="F58" s="59"/>
      <c r="G58" s="121"/>
      <c r="H58" s="59"/>
      <c r="I58" s="60"/>
      <c r="J58" s="60"/>
      <c r="K58" s="59"/>
      <c r="L58" s="107"/>
      <c r="M58" s="56"/>
      <c r="N58" s="56"/>
      <c r="P58" s="102"/>
    </row>
    <row r="59" spans="1:16" s="43" customFormat="1" x14ac:dyDescent="0.25">
      <c r="A59" s="55"/>
      <c r="B59" s="56"/>
      <c r="C59" s="60"/>
      <c r="D59" s="58"/>
      <c r="E59" s="59"/>
      <c r="F59" s="59"/>
      <c r="G59" s="121"/>
      <c r="H59" s="59"/>
      <c r="I59" s="60"/>
      <c r="J59" s="60"/>
      <c r="K59" s="59"/>
      <c r="L59" s="107"/>
      <c r="M59" s="56"/>
      <c r="N59" s="56"/>
      <c r="P59" s="102"/>
    </row>
    <row r="60" spans="1:16" s="43" customFormat="1" x14ac:dyDescent="0.25">
      <c r="A60" s="55"/>
      <c r="B60" s="56"/>
      <c r="C60" s="60"/>
      <c r="D60" s="58"/>
      <c r="E60" s="59"/>
      <c r="F60" s="59"/>
      <c r="G60" s="121"/>
      <c r="H60" s="59"/>
      <c r="I60" s="60"/>
      <c r="J60" s="60"/>
      <c r="K60" s="59"/>
      <c r="L60" s="107"/>
      <c r="M60" s="56"/>
      <c r="N60" s="56"/>
      <c r="P60" s="102"/>
    </row>
    <row r="61" spans="1:16" s="43" customFormat="1" x14ac:dyDescent="0.25">
      <c r="A61" s="55"/>
      <c r="B61" s="56"/>
      <c r="C61" s="60"/>
      <c r="D61" s="58"/>
      <c r="E61" s="59"/>
      <c r="F61" s="59"/>
      <c r="G61" s="121"/>
      <c r="H61" s="59"/>
      <c r="I61" s="60"/>
      <c r="J61" s="60"/>
      <c r="K61" s="59"/>
      <c r="L61" s="107"/>
      <c r="M61" s="56"/>
      <c r="N61" s="56"/>
      <c r="P61" s="102"/>
    </row>
    <row r="62" spans="1:16" s="43" customFormat="1" x14ac:dyDescent="0.25">
      <c r="A62" s="55"/>
      <c r="B62" s="56"/>
      <c r="C62" s="60"/>
      <c r="D62" s="58"/>
      <c r="E62" s="59"/>
      <c r="F62" s="59"/>
      <c r="G62" s="121"/>
      <c r="H62" s="59"/>
      <c r="I62" s="60"/>
      <c r="J62" s="60"/>
      <c r="K62" s="59"/>
      <c r="L62" s="107"/>
      <c r="M62" s="56"/>
      <c r="N62" s="56"/>
      <c r="P62" s="102"/>
    </row>
    <row r="63" spans="1:16" s="43" customFormat="1" x14ac:dyDescent="0.25">
      <c r="A63" s="55"/>
      <c r="B63" s="56"/>
      <c r="C63" s="60"/>
      <c r="D63" s="58"/>
      <c r="E63" s="59"/>
      <c r="F63" s="59"/>
      <c r="G63" s="121"/>
      <c r="H63" s="59"/>
      <c r="I63" s="60"/>
      <c r="J63" s="60"/>
      <c r="K63" s="59"/>
      <c r="L63" s="107"/>
      <c r="M63" s="56"/>
      <c r="N63" s="56"/>
      <c r="P63" s="102"/>
    </row>
    <row r="64" spans="1:16" s="43" customFormat="1" x14ac:dyDescent="0.25">
      <c r="A64" s="55"/>
      <c r="B64" s="56"/>
      <c r="C64" s="60"/>
      <c r="D64" s="58"/>
      <c r="E64" s="59"/>
      <c r="F64" s="59"/>
      <c r="G64" s="121"/>
      <c r="H64" s="59"/>
      <c r="I64" s="60"/>
      <c r="J64" s="60"/>
      <c r="K64" s="59"/>
      <c r="L64" s="107"/>
      <c r="M64" s="56"/>
      <c r="N64" s="56"/>
      <c r="P64" s="102"/>
    </row>
    <row r="65" spans="1:16" s="60" customFormat="1" x14ac:dyDescent="0.25">
      <c r="A65" s="55"/>
      <c r="B65" s="56"/>
      <c r="D65" s="58"/>
      <c r="E65" s="59"/>
      <c r="F65" s="59"/>
      <c r="G65" s="121"/>
      <c r="H65" s="59"/>
      <c r="K65" s="59"/>
      <c r="L65" s="107"/>
      <c r="M65" s="56"/>
      <c r="N65" s="56"/>
      <c r="O65" s="43"/>
      <c r="P65" s="102"/>
    </row>
    <row r="66" spans="1:16" s="60" customFormat="1" x14ac:dyDescent="0.25">
      <c r="A66" s="55"/>
      <c r="B66" s="56"/>
      <c r="D66" s="58"/>
      <c r="E66" s="59"/>
      <c r="F66" s="59"/>
      <c r="G66" s="121"/>
      <c r="H66" s="59"/>
      <c r="K66" s="59"/>
      <c r="L66" s="107"/>
      <c r="M66" s="56"/>
      <c r="N66" s="56"/>
      <c r="O66" s="43"/>
      <c r="P66" s="102"/>
    </row>
    <row r="67" spans="1:16" s="60" customFormat="1" x14ac:dyDescent="0.25">
      <c r="A67" s="55"/>
      <c r="B67" s="56"/>
      <c r="D67" s="58"/>
      <c r="E67" s="59"/>
      <c r="F67" s="59"/>
      <c r="G67" s="121"/>
      <c r="H67" s="59"/>
      <c r="K67" s="59"/>
      <c r="L67" s="107"/>
      <c r="M67" s="56"/>
      <c r="N67" s="56"/>
      <c r="O67" s="43"/>
      <c r="P67" s="102"/>
    </row>
    <row r="68" spans="1:16" s="60" customFormat="1" x14ac:dyDescent="0.25">
      <c r="A68" s="55"/>
      <c r="B68" s="56"/>
      <c r="D68" s="58"/>
      <c r="E68" s="59"/>
      <c r="F68" s="59"/>
      <c r="G68" s="121"/>
      <c r="H68" s="59"/>
      <c r="K68" s="59"/>
      <c r="L68" s="107"/>
      <c r="M68" s="56"/>
      <c r="N68" s="56"/>
      <c r="O68" s="43"/>
      <c r="P68" s="102"/>
    </row>
    <row r="69" spans="1:16" s="60" customFormat="1" x14ac:dyDescent="0.25">
      <c r="A69" s="55"/>
      <c r="B69" s="56"/>
      <c r="D69" s="58"/>
      <c r="E69" s="59"/>
      <c r="F69" s="59"/>
      <c r="G69" s="121"/>
      <c r="H69" s="59"/>
      <c r="K69" s="59"/>
      <c r="L69" s="107"/>
      <c r="M69" s="56"/>
      <c r="N69" s="56"/>
      <c r="O69" s="43"/>
      <c r="P69" s="102"/>
    </row>
    <row r="70" spans="1:16" s="60" customFormat="1" x14ac:dyDescent="0.25">
      <c r="A70" s="55"/>
      <c r="B70" s="56"/>
      <c r="D70" s="58"/>
      <c r="E70" s="59"/>
      <c r="F70" s="59"/>
      <c r="G70" s="121"/>
      <c r="H70" s="59"/>
      <c r="K70" s="59"/>
      <c r="L70" s="107"/>
      <c r="M70" s="56"/>
      <c r="N70" s="56"/>
      <c r="O70" s="43"/>
      <c r="P70" s="102"/>
    </row>
    <row r="71" spans="1:16" s="60" customFormat="1" x14ac:dyDescent="0.25">
      <c r="A71" s="55"/>
      <c r="B71" s="56"/>
      <c r="D71" s="58"/>
      <c r="E71" s="59"/>
      <c r="F71" s="59"/>
      <c r="G71" s="121"/>
      <c r="H71" s="59"/>
      <c r="K71" s="59"/>
      <c r="L71" s="107"/>
      <c r="M71" s="56"/>
      <c r="N71" s="56"/>
      <c r="O71" s="43"/>
      <c r="P71" s="102"/>
    </row>
    <row r="72" spans="1:16" s="60" customFormat="1" x14ac:dyDescent="0.25">
      <c r="A72" s="55"/>
      <c r="B72" s="56"/>
      <c r="D72" s="58"/>
      <c r="E72" s="59"/>
      <c r="F72" s="59"/>
      <c r="G72" s="121"/>
      <c r="H72" s="59"/>
      <c r="K72" s="59"/>
      <c r="L72" s="107"/>
      <c r="M72" s="56"/>
      <c r="N72" s="56"/>
      <c r="O72" s="43"/>
      <c r="P72" s="102"/>
    </row>
    <row r="73" spans="1:16" s="60" customFormat="1" x14ac:dyDescent="0.25">
      <c r="A73" s="55"/>
      <c r="B73" s="56"/>
      <c r="D73" s="58"/>
      <c r="E73" s="59"/>
      <c r="F73" s="59"/>
      <c r="G73" s="121"/>
      <c r="H73" s="59"/>
      <c r="K73" s="59"/>
      <c r="L73" s="107"/>
      <c r="M73" s="56"/>
      <c r="N73" s="56"/>
      <c r="O73" s="43"/>
      <c r="P73" s="102"/>
    </row>
    <row r="74" spans="1:16" s="60" customFormat="1" x14ac:dyDescent="0.25">
      <c r="A74" s="55"/>
      <c r="B74" s="56"/>
      <c r="D74" s="58"/>
      <c r="E74" s="59"/>
      <c r="F74" s="59"/>
      <c r="G74" s="121"/>
      <c r="H74" s="59"/>
      <c r="K74" s="59"/>
      <c r="L74" s="107"/>
      <c r="M74" s="56"/>
      <c r="N74" s="56"/>
      <c r="O74" s="43"/>
      <c r="P74" s="102"/>
    </row>
    <row r="75" spans="1:16" s="60" customFormat="1" x14ac:dyDescent="0.25">
      <c r="A75" s="55"/>
      <c r="B75" s="56"/>
      <c r="D75" s="58"/>
      <c r="E75" s="59"/>
      <c r="F75" s="59"/>
      <c r="G75" s="121"/>
      <c r="H75" s="59"/>
      <c r="K75" s="59"/>
      <c r="L75" s="107"/>
      <c r="M75" s="56"/>
      <c r="N75" s="56"/>
      <c r="O75" s="43"/>
      <c r="P75" s="102"/>
    </row>
    <row r="76" spans="1:16" s="60" customFormat="1" x14ac:dyDescent="0.25">
      <c r="A76" s="55"/>
      <c r="B76" s="56"/>
      <c r="D76" s="58"/>
      <c r="E76" s="59"/>
      <c r="F76" s="59"/>
      <c r="G76" s="121"/>
      <c r="H76" s="59"/>
      <c r="K76" s="59"/>
      <c r="L76" s="107"/>
      <c r="M76" s="56"/>
      <c r="N76" s="56"/>
      <c r="O76" s="43"/>
      <c r="P76" s="102"/>
    </row>
    <row r="77" spans="1:16" s="60" customFormat="1" x14ac:dyDescent="0.25">
      <c r="A77" s="55"/>
      <c r="B77" s="56"/>
      <c r="D77" s="58"/>
      <c r="E77" s="59"/>
      <c r="F77" s="59"/>
      <c r="G77" s="121"/>
      <c r="H77" s="59"/>
      <c r="K77" s="59"/>
      <c r="L77" s="107"/>
      <c r="M77" s="56"/>
      <c r="N77" s="56"/>
      <c r="O77" s="43"/>
      <c r="P77" s="102"/>
    </row>
    <row r="78" spans="1:16" s="60" customFormat="1" x14ac:dyDescent="0.25">
      <c r="A78" s="55"/>
      <c r="B78" s="56"/>
      <c r="D78" s="58"/>
      <c r="E78" s="59"/>
      <c r="F78" s="59"/>
      <c r="G78" s="121"/>
      <c r="H78" s="59"/>
      <c r="K78" s="59"/>
      <c r="L78" s="107"/>
      <c r="M78" s="56"/>
      <c r="N78" s="56"/>
      <c r="O78" s="43"/>
      <c r="P78" s="102"/>
    </row>
    <row r="79" spans="1:16" s="60" customFormat="1" x14ac:dyDescent="0.25">
      <c r="A79" s="55"/>
      <c r="B79" s="56"/>
      <c r="D79" s="58"/>
      <c r="E79" s="59"/>
      <c r="F79" s="59"/>
      <c r="G79" s="121"/>
      <c r="H79" s="59"/>
      <c r="K79" s="59"/>
      <c r="L79" s="107"/>
      <c r="M79" s="56"/>
      <c r="N79" s="56"/>
      <c r="O79" s="43"/>
      <c r="P79" s="102"/>
    </row>
    <row r="80" spans="1:16" s="60" customFormat="1" x14ac:dyDescent="0.25">
      <c r="A80" s="55"/>
      <c r="B80" s="56"/>
      <c r="D80" s="58"/>
      <c r="E80" s="59"/>
      <c r="F80" s="59"/>
      <c r="G80" s="121"/>
      <c r="H80" s="59"/>
      <c r="K80" s="59"/>
      <c r="L80" s="107"/>
      <c r="M80" s="56"/>
      <c r="N80" s="56"/>
      <c r="O80" s="43"/>
      <c r="P80" s="102"/>
    </row>
    <row r="81" spans="1:16" s="60" customFormat="1" x14ac:dyDescent="0.25">
      <c r="A81" s="55"/>
      <c r="B81" s="56"/>
      <c r="D81" s="58"/>
      <c r="E81" s="59"/>
      <c r="F81" s="59"/>
      <c r="G81" s="121"/>
      <c r="H81" s="59"/>
      <c r="K81" s="59"/>
      <c r="L81" s="107"/>
      <c r="M81" s="56"/>
      <c r="N81" s="56"/>
      <c r="O81" s="43"/>
      <c r="P81" s="102"/>
    </row>
    <row r="82" spans="1:16" s="60" customFormat="1" x14ac:dyDescent="0.25">
      <c r="A82" s="55"/>
      <c r="B82" s="56"/>
      <c r="D82" s="58"/>
      <c r="E82" s="59"/>
      <c r="F82" s="59"/>
      <c r="G82" s="121"/>
      <c r="H82" s="59"/>
      <c r="K82" s="59"/>
      <c r="L82" s="107"/>
      <c r="M82" s="56"/>
      <c r="N82" s="56"/>
      <c r="O82" s="43"/>
      <c r="P82" s="102"/>
    </row>
    <row r="83" spans="1:16" s="60" customFormat="1" x14ac:dyDescent="0.25">
      <c r="A83" s="55"/>
      <c r="B83" s="56"/>
      <c r="D83" s="58"/>
      <c r="E83" s="59"/>
      <c r="F83" s="59"/>
      <c r="G83" s="121"/>
      <c r="H83" s="59"/>
      <c r="K83" s="59"/>
      <c r="L83" s="107"/>
      <c r="M83" s="56"/>
      <c r="N83" s="56"/>
      <c r="O83" s="43"/>
      <c r="P83" s="102"/>
    </row>
    <row r="84" spans="1:16" s="60" customFormat="1" x14ac:dyDescent="0.25">
      <c r="A84" s="55"/>
      <c r="B84" s="56"/>
      <c r="D84" s="58"/>
      <c r="E84" s="59"/>
      <c r="F84" s="59"/>
      <c r="G84" s="121"/>
      <c r="H84" s="59"/>
      <c r="K84" s="59"/>
      <c r="L84" s="107"/>
      <c r="M84" s="56"/>
      <c r="N84" s="56"/>
      <c r="O84" s="43"/>
      <c r="P84" s="102"/>
    </row>
    <row r="85" spans="1:16" s="60" customFormat="1" x14ac:dyDescent="0.25">
      <c r="A85" s="55"/>
      <c r="B85" s="56"/>
      <c r="D85" s="58"/>
      <c r="E85" s="59"/>
      <c r="F85" s="59"/>
      <c r="G85" s="121"/>
      <c r="H85" s="59"/>
      <c r="K85" s="59"/>
      <c r="L85" s="107"/>
      <c r="M85" s="56"/>
      <c r="N85" s="56"/>
      <c r="O85" s="43"/>
      <c r="P85" s="102"/>
    </row>
    <row r="86" spans="1:16" s="60" customFormat="1" x14ac:dyDescent="0.25">
      <c r="A86" s="55"/>
      <c r="B86" s="56"/>
      <c r="D86" s="58"/>
      <c r="E86" s="59"/>
      <c r="F86" s="59"/>
      <c r="G86" s="121"/>
      <c r="H86" s="59"/>
      <c r="K86" s="59"/>
      <c r="L86" s="107"/>
      <c r="M86" s="56"/>
      <c r="N86" s="56"/>
      <c r="O86" s="43"/>
      <c r="P86" s="102"/>
    </row>
  </sheetData>
  <printOptions horizontalCentered="1"/>
  <pageMargins left="0.25" right="0.25" top="0.75" bottom="0.75" header="0.3" footer="0.3"/>
  <pageSetup paperSize="9" scale="66" fitToHeight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3">
    <pageSetUpPr fitToPage="1"/>
  </sheetPr>
  <dimension ref="A1:IJ89"/>
  <sheetViews>
    <sheetView showGridLines="0" zoomScaleNormal="100" workbookViewId="0">
      <selection sqref="A1:M26"/>
    </sheetView>
  </sheetViews>
  <sheetFormatPr defaultRowHeight="12.75" x14ac:dyDescent="0.2"/>
  <cols>
    <col min="1" max="1" width="5.42578125" style="66" customWidth="1"/>
    <col min="2" max="2" width="58" style="66" customWidth="1"/>
    <col min="3" max="3" width="11" style="96" customWidth="1"/>
    <col min="4" max="4" width="11" style="97" customWidth="1"/>
    <col min="5" max="10" width="11" style="66" customWidth="1"/>
    <col min="11" max="11" width="8.7109375" style="66" customWidth="1"/>
    <col min="12" max="12" width="12.28515625" style="66" customWidth="1"/>
    <col min="13" max="13" width="11.28515625" style="97" bestFit="1" customWidth="1"/>
    <col min="14" max="14" width="10.28515625" style="95" bestFit="1" customWidth="1"/>
    <col min="15" max="15" width="10.28515625" style="66" bestFit="1" customWidth="1"/>
    <col min="16" max="16" width="13.140625" style="66" customWidth="1"/>
    <col min="17" max="244" width="9.140625" style="66"/>
    <col min="245" max="245" width="5.42578125" style="66" customWidth="1"/>
    <col min="246" max="246" width="56.140625" style="66" customWidth="1"/>
    <col min="247" max="247" width="8.7109375" style="66" customWidth="1"/>
    <col min="248" max="248" width="12.140625" style="66" customWidth="1"/>
    <col min="249" max="249" width="8.7109375" style="66" customWidth="1"/>
    <col min="250" max="250" width="12.140625" style="66" customWidth="1"/>
    <col min="251" max="251" width="8.7109375" style="66" customWidth="1"/>
    <col min="252" max="252" width="12.140625" style="66" customWidth="1"/>
    <col min="253" max="253" width="8.7109375" style="66" customWidth="1"/>
    <col min="254" max="254" width="12.140625" style="66" customWidth="1"/>
    <col min="255" max="255" width="8.7109375" style="66" customWidth="1"/>
    <col min="256" max="256" width="12.140625" style="66" customWidth="1"/>
    <col min="257" max="257" width="8.7109375" style="66" customWidth="1"/>
    <col min="258" max="258" width="12.140625" style="66" customWidth="1"/>
    <col min="259" max="259" width="8.7109375" style="66" customWidth="1"/>
    <col min="260" max="260" width="12.140625" style="66" customWidth="1"/>
    <col min="261" max="261" width="8.7109375" style="66" customWidth="1"/>
    <col min="262" max="262" width="12.140625" style="66" customWidth="1"/>
    <col min="263" max="263" width="8.7109375" style="66" customWidth="1"/>
    <col min="264" max="264" width="12.140625" style="66" customWidth="1"/>
    <col min="265" max="265" width="8.7109375" style="66" customWidth="1"/>
    <col min="266" max="266" width="12.140625" style="66" customWidth="1"/>
    <col min="267" max="267" width="8.7109375" style="66" customWidth="1"/>
    <col min="268" max="268" width="11.28515625" style="66" customWidth="1"/>
    <col min="269" max="269" width="11.28515625" style="66" bestFit="1" customWidth="1"/>
    <col min="270" max="270" width="9.140625" style="66"/>
    <col min="271" max="271" width="10.28515625" style="66" bestFit="1" customWidth="1"/>
    <col min="272" max="272" width="13.140625" style="66" customWidth="1"/>
    <col min="273" max="500" width="9.140625" style="66"/>
    <col min="501" max="501" width="5.42578125" style="66" customWidth="1"/>
    <col min="502" max="502" width="56.140625" style="66" customWidth="1"/>
    <col min="503" max="503" width="8.7109375" style="66" customWidth="1"/>
    <col min="504" max="504" width="12.140625" style="66" customWidth="1"/>
    <col min="505" max="505" width="8.7109375" style="66" customWidth="1"/>
    <col min="506" max="506" width="12.140625" style="66" customWidth="1"/>
    <col min="507" max="507" width="8.7109375" style="66" customWidth="1"/>
    <col min="508" max="508" width="12.140625" style="66" customWidth="1"/>
    <col min="509" max="509" width="8.7109375" style="66" customWidth="1"/>
    <col min="510" max="510" width="12.140625" style="66" customWidth="1"/>
    <col min="511" max="511" width="8.7109375" style="66" customWidth="1"/>
    <col min="512" max="512" width="12.140625" style="66" customWidth="1"/>
    <col min="513" max="513" width="8.7109375" style="66" customWidth="1"/>
    <col min="514" max="514" width="12.140625" style="66" customWidth="1"/>
    <col min="515" max="515" width="8.7109375" style="66" customWidth="1"/>
    <col min="516" max="516" width="12.140625" style="66" customWidth="1"/>
    <col min="517" max="517" width="8.7109375" style="66" customWidth="1"/>
    <col min="518" max="518" width="12.140625" style="66" customWidth="1"/>
    <col min="519" max="519" width="8.7109375" style="66" customWidth="1"/>
    <col min="520" max="520" width="12.140625" style="66" customWidth="1"/>
    <col min="521" max="521" width="8.7109375" style="66" customWidth="1"/>
    <col min="522" max="522" width="12.140625" style="66" customWidth="1"/>
    <col min="523" max="523" width="8.7109375" style="66" customWidth="1"/>
    <col min="524" max="524" width="11.28515625" style="66" customWidth="1"/>
    <col min="525" max="525" width="11.28515625" style="66" bestFit="1" customWidth="1"/>
    <col min="526" max="526" width="9.140625" style="66"/>
    <col min="527" max="527" width="10.28515625" style="66" bestFit="1" customWidth="1"/>
    <col min="528" max="528" width="13.140625" style="66" customWidth="1"/>
    <col min="529" max="756" width="9.140625" style="66"/>
    <col min="757" max="757" width="5.42578125" style="66" customWidth="1"/>
    <col min="758" max="758" width="56.140625" style="66" customWidth="1"/>
    <col min="759" max="759" width="8.7109375" style="66" customWidth="1"/>
    <col min="760" max="760" width="12.140625" style="66" customWidth="1"/>
    <col min="761" max="761" width="8.7109375" style="66" customWidth="1"/>
    <col min="762" max="762" width="12.140625" style="66" customWidth="1"/>
    <col min="763" max="763" width="8.7109375" style="66" customWidth="1"/>
    <col min="764" max="764" width="12.140625" style="66" customWidth="1"/>
    <col min="765" max="765" width="8.7109375" style="66" customWidth="1"/>
    <col min="766" max="766" width="12.140625" style="66" customWidth="1"/>
    <col min="767" max="767" width="8.7109375" style="66" customWidth="1"/>
    <col min="768" max="768" width="12.140625" style="66" customWidth="1"/>
    <col min="769" max="769" width="8.7109375" style="66" customWidth="1"/>
    <col min="770" max="770" width="12.140625" style="66" customWidth="1"/>
    <col min="771" max="771" width="8.7109375" style="66" customWidth="1"/>
    <col min="772" max="772" width="12.140625" style="66" customWidth="1"/>
    <col min="773" max="773" width="8.7109375" style="66" customWidth="1"/>
    <col min="774" max="774" width="12.140625" style="66" customWidth="1"/>
    <col min="775" max="775" width="8.7109375" style="66" customWidth="1"/>
    <col min="776" max="776" width="12.140625" style="66" customWidth="1"/>
    <col min="777" max="777" width="8.7109375" style="66" customWidth="1"/>
    <col min="778" max="778" width="12.140625" style="66" customWidth="1"/>
    <col min="779" max="779" width="8.7109375" style="66" customWidth="1"/>
    <col min="780" max="780" width="11.28515625" style="66" customWidth="1"/>
    <col min="781" max="781" width="11.28515625" style="66" bestFit="1" customWidth="1"/>
    <col min="782" max="782" width="9.140625" style="66"/>
    <col min="783" max="783" width="10.28515625" style="66" bestFit="1" customWidth="1"/>
    <col min="784" max="784" width="13.140625" style="66" customWidth="1"/>
    <col min="785" max="1012" width="9.140625" style="66"/>
    <col min="1013" max="1013" width="5.42578125" style="66" customWidth="1"/>
    <col min="1014" max="1014" width="56.140625" style="66" customWidth="1"/>
    <col min="1015" max="1015" width="8.7109375" style="66" customWidth="1"/>
    <col min="1016" max="1016" width="12.140625" style="66" customWidth="1"/>
    <col min="1017" max="1017" width="8.7109375" style="66" customWidth="1"/>
    <col min="1018" max="1018" width="12.140625" style="66" customWidth="1"/>
    <col min="1019" max="1019" width="8.7109375" style="66" customWidth="1"/>
    <col min="1020" max="1020" width="12.140625" style="66" customWidth="1"/>
    <col min="1021" max="1021" width="8.7109375" style="66" customWidth="1"/>
    <col min="1022" max="1022" width="12.140625" style="66" customWidth="1"/>
    <col min="1023" max="1023" width="8.7109375" style="66" customWidth="1"/>
    <col min="1024" max="1024" width="12.140625" style="66" customWidth="1"/>
    <col min="1025" max="1025" width="8.7109375" style="66" customWidth="1"/>
    <col min="1026" max="1026" width="12.140625" style="66" customWidth="1"/>
    <col min="1027" max="1027" width="8.7109375" style="66" customWidth="1"/>
    <col min="1028" max="1028" width="12.140625" style="66" customWidth="1"/>
    <col min="1029" max="1029" width="8.7109375" style="66" customWidth="1"/>
    <col min="1030" max="1030" width="12.140625" style="66" customWidth="1"/>
    <col min="1031" max="1031" width="8.7109375" style="66" customWidth="1"/>
    <col min="1032" max="1032" width="12.140625" style="66" customWidth="1"/>
    <col min="1033" max="1033" width="8.7109375" style="66" customWidth="1"/>
    <col min="1034" max="1034" width="12.140625" style="66" customWidth="1"/>
    <col min="1035" max="1035" width="8.7109375" style="66" customWidth="1"/>
    <col min="1036" max="1036" width="11.28515625" style="66" customWidth="1"/>
    <col min="1037" max="1037" width="11.28515625" style="66" bestFit="1" customWidth="1"/>
    <col min="1038" max="1038" width="9.140625" style="66"/>
    <col min="1039" max="1039" width="10.28515625" style="66" bestFit="1" customWidth="1"/>
    <col min="1040" max="1040" width="13.140625" style="66" customWidth="1"/>
    <col min="1041" max="1268" width="9.140625" style="66"/>
    <col min="1269" max="1269" width="5.42578125" style="66" customWidth="1"/>
    <col min="1270" max="1270" width="56.140625" style="66" customWidth="1"/>
    <col min="1271" max="1271" width="8.7109375" style="66" customWidth="1"/>
    <col min="1272" max="1272" width="12.140625" style="66" customWidth="1"/>
    <col min="1273" max="1273" width="8.7109375" style="66" customWidth="1"/>
    <col min="1274" max="1274" width="12.140625" style="66" customWidth="1"/>
    <col min="1275" max="1275" width="8.7109375" style="66" customWidth="1"/>
    <col min="1276" max="1276" width="12.140625" style="66" customWidth="1"/>
    <col min="1277" max="1277" width="8.7109375" style="66" customWidth="1"/>
    <col min="1278" max="1278" width="12.140625" style="66" customWidth="1"/>
    <col min="1279" max="1279" width="8.7109375" style="66" customWidth="1"/>
    <col min="1280" max="1280" width="12.140625" style="66" customWidth="1"/>
    <col min="1281" max="1281" width="8.7109375" style="66" customWidth="1"/>
    <col min="1282" max="1282" width="12.140625" style="66" customWidth="1"/>
    <col min="1283" max="1283" width="8.7109375" style="66" customWidth="1"/>
    <col min="1284" max="1284" width="12.140625" style="66" customWidth="1"/>
    <col min="1285" max="1285" width="8.7109375" style="66" customWidth="1"/>
    <col min="1286" max="1286" width="12.140625" style="66" customWidth="1"/>
    <col min="1287" max="1287" width="8.7109375" style="66" customWidth="1"/>
    <col min="1288" max="1288" width="12.140625" style="66" customWidth="1"/>
    <col min="1289" max="1289" width="8.7109375" style="66" customWidth="1"/>
    <col min="1290" max="1290" width="12.140625" style="66" customWidth="1"/>
    <col min="1291" max="1291" width="8.7109375" style="66" customWidth="1"/>
    <col min="1292" max="1292" width="11.28515625" style="66" customWidth="1"/>
    <col min="1293" max="1293" width="11.28515625" style="66" bestFit="1" customWidth="1"/>
    <col min="1294" max="1294" width="9.140625" style="66"/>
    <col min="1295" max="1295" width="10.28515625" style="66" bestFit="1" customWidth="1"/>
    <col min="1296" max="1296" width="13.140625" style="66" customWidth="1"/>
    <col min="1297" max="1524" width="9.140625" style="66"/>
    <col min="1525" max="1525" width="5.42578125" style="66" customWidth="1"/>
    <col min="1526" max="1526" width="56.140625" style="66" customWidth="1"/>
    <col min="1527" max="1527" width="8.7109375" style="66" customWidth="1"/>
    <col min="1528" max="1528" width="12.140625" style="66" customWidth="1"/>
    <col min="1529" max="1529" width="8.7109375" style="66" customWidth="1"/>
    <col min="1530" max="1530" width="12.140625" style="66" customWidth="1"/>
    <col min="1531" max="1531" width="8.7109375" style="66" customWidth="1"/>
    <col min="1532" max="1532" width="12.140625" style="66" customWidth="1"/>
    <col min="1533" max="1533" width="8.7109375" style="66" customWidth="1"/>
    <col min="1534" max="1534" width="12.140625" style="66" customWidth="1"/>
    <col min="1535" max="1535" width="8.7109375" style="66" customWidth="1"/>
    <col min="1536" max="1536" width="12.140625" style="66" customWidth="1"/>
    <col min="1537" max="1537" width="8.7109375" style="66" customWidth="1"/>
    <col min="1538" max="1538" width="12.140625" style="66" customWidth="1"/>
    <col min="1539" max="1539" width="8.7109375" style="66" customWidth="1"/>
    <col min="1540" max="1540" width="12.140625" style="66" customWidth="1"/>
    <col min="1541" max="1541" width="8.7109375" style="66" customWidth="1"/>
    <col min="1542" max="1542" width="12.140625" style="66" customWidth="1"/>
    <col min="1543" max="1543" width="8.7109375" style="66" customWidth="1"/>
    <col min="1544" max="1544" width="12.140625" style="66" customWidth="1"/>
    <col min="1545" max="1545" width="8.7109375" style="66" customWidth="1"/>
    <col min="1546" max="1546" width="12.140625" style="66" customWidth="1"/>
    <col min="1547" max="1547" width="8.7109375" style="66" customWidth="1"/>
    <col min="1548" max="1548" width="11.28515625" style="66" customWidth="1"/>
    <col min="1549" max="1549" width="11.28515625" style="66" bestFit="1" customWidth="1"/>
    <col min="1550" max="1550" width="9.140625" style="66"/>
    <col min="1551" max="1551" width="10.28515625" style="66" bestFit="1" customWidth="1"/>
    <col min="1552" max="1552" width="13.140625" style="66" customWidth="1"/>
    <col min="1553" max="1780" width="9.140625" style="66"/>
    <col min="1781" max="1781" width="5.42578125" style="66" customWidth="1"/>
    <col min="1782" max="1782" width="56.140625" style="66" customWidth="1"/>
    <col min="1783" max="1783" width="8.7109375" style="66" customWidth="1"/>
    <col min="1784" max="1784" width="12.140625" style="66" customWidth="1"/>
    <col min="1785" max="1785" width="8.7109375" style="66" customWidth="1"/>
    <col min="1786" max="1786" width="12.140625" style="66" customWidth="1"/>
    <col min="1787" max="1787" width="8.7109375" style="66" customWidth="1"/>
    <col min="1788" max="1788" width="12.140625" style="66" customWidth="1"/>
    <col min="1789" max="1789" width="8.7109375" style="66" customWidth="1"/>
    <col min="1790" max="1790" width="12.140625" style="66" customWidth="1"/>
    <col min="1791" max="1791" width="8.7109375" style="66" customWidth="1"/>
    <col min="1792" max="1792" width="12.140625" style="66" customWidth="1"/>
    <col min="1793" max="1793" width="8.7109375" style="66" customWidth="1"/>
    <col min="1794" max="1794" width="12.140625" style="66" customWidth="1"/>
    <col min="1795" max="1795" width="8.7109375" style="66" customWidth="1"/>
    <col min="1796" max="1796" width="12.140625" style="66" customWidth="1"/>
    <col min="1797" max="1797" width="8.7109375" style="66" customWidth="1"/>
    <col min="1798" max="1798" width="12.140625" style="66" customWidth="1"/>
    <col min="1799" max="1799" width="8.7109375" style="66" customWidth="1"/>
    <col min="1800" max="1800" width="12.140625" style="66" customWidth="1"/>
    <col min="1801" max="1801" width="8.7109375" style="66" customWidth="1"/>
    <col min="1802" max="1802" width="12.140625" style="66" customWidth="1"/>
    <col min="1803" max="1803" width="8.7109375" style="66" customWidth="1"/>
    <col min="1804" max="1804" width="11.28515625" style="66" customWidth="1"/>
    <col min="1805" max="1805" width="11.28515625" style="66" bestFit="1" customWidth="1"/>
    <col min="1806" max="1806" width="9.140625" style="66"/>
    <col min="1807" max="1807" width="10.28515625" style="66" bestFit="1" customWidth="1"/>
    <col min="1808" max="1808" width="13.140625" style="66" customWidth="1"/>
    <col min="1809" max="2036" width="9.140625" style="66"/>
    <col min="2037" max="2037" width="5.42578125" style="66" customWidth="1"/>
    <col min="2038" max="2038" width="56.140625" style="66" customWidth="1"/>
    <col min="2039" max="2039" width="8.7109375" style="66" customWidth="1"/>
    <col min="2040" max="2040" width="12.140625" style="66" customWidth="1"/>
    <col min="2041" max="2041" width="8.7109375" style="66" customWidth="1"/>
    <col min="2042" max="2042" width="12.140625" style="66" customWidth="1"/>
    <col min="2043" max="2043" width="8.7109375" style="66" customWidth="1"/>
    <col min="2044" max="2044" width="12.140625" style="66" customWidth="1"/>
    <col min="2045" max="2045" width="8.7109375" style="66" customWidth="1"/>
    <col min="2046" max="2046" width="12.140625" style="66" customWidth="1"/>
    <col min="2047" max="2047" width="8.7109375" style="66" customWidth="1"/>
    <col min="2048" max="2048" width="12.140625" style="66" customWidth="1"/>
    <col min="2049" max="2049" width="8.7109375" style="66" customWidth="1"/>
    <col min="2050" max="2050" width="12.140625" style="66" customWidth="1"/>
    <col min="2051" max="2051" width="8.7109375" style="66" customWidth="1"/>
    <col min="2052" max="2052" width="12.140625" style="66" customWidth="1"/>
    <col min="2053" max="2053" width="8.7109375" style="66" customWidth="1"/>
    <col min="2054" max="2054" width="12.140625" style="66" customWidth="1"/>
    <col min="2055" max="2055" width="8.7109375" style="66" customWidth="1"/>
    <col min="2056" max="2056" width="12.140625" style="66" customWidth="1"/>
    <col min="2057" max="2057" width="8.7109375" style="66" customWidth="1"/>
    <col min="2058" max="2058" width="12.140625" style="66" customWidth="1"/>
    <col min="2059" max="2059" width="8.7109375" style="66" customWidth="1"/>
    <col min="2060" max="2060" width="11.28515625" style="66" customWidth="1"/>
    <col min="2061" max="2061" width="11.28515625" style="66" bestFit="1" customWidth="1"/>
    <col min="2062" max="2062" width="9.140625" style="66"/>
    <col min="2063" max="2063" width="10.28515625" style="66" bestFit="1" customWidth="1"/>
    <col min="2064" max="2064" width="13.140625" style="66" customWidth="1"/>
    <col min="2065" max="2292" width="9.140625" style="66"/>
    <col min="2293" max="2293" width="5.42578125" style="66" customWidth="1"/>
    <col min="2294" max="2294" width="56.140625" style="66" customWidth="1"/>
    <col min="2295" max="2295" width="8.7109375" style="66" customWidth="1"/>
    <col min="2296" max="2296" width="12.140625" style="66" customWidth="1"/>
    <col min="2297" max="2297" width="8.7109375" style="66" customWidth="1"/>
    <col min="2298" max="2298" width="12.140625" style="66" customWidth="1"/>
    <col min="2299" max="2299" width="8.7109375" style="66" customWidth="1"/>
    <col min="2300" max="2300" width="12.140625" style="66" customWidth="1"/>
    <col min="2301" max="2301" width="8.7109375" style="66" customWidth="1"/>
    <col min="2302" max="2302" width="12.140625" style="66" customWidth="1"/>
    <col min="2303" max="2303" width="8.7109375" style="66" customWidth="1"/>
    <col min="2304" max="2304" width="12.140625" style="66" customWidth="1"/>
    <col min="2305" max="2305" width="8.7109375" style="66" customWidth="1"/>
    <col min="2306" max="2306" width="12.140625" style="66" customWidth="1"/>
    <col min="2307" max="2307" width="8.7109375" style="66" customWidth="1"/>
    <col min="2308" max="2308" width="12.140625" style="66" customWidth="1"/>
    <col min="2309" max="2309" width="8.7109375" style="66" customWidth="1"/>
    <col min="2310" max="2310" width="12.140625" style="66" customWidth="1"/>
    <col min="2311" max="2311" width="8.7109375" style="66" customWidth="1"/>
    <col min="2312" max="2312" width="12.140625" style="66" customWidth="1"/>
    <col min="2313" max="2313" width="8.7109375" style="66" customWidth="1"/>
    <col min="2314" max="2314" width="12.140625" style="66" customWidth="1"/>
    <col min="2315" max="2315" width="8.7109375" style="66" customWidth="1"/>
    <col min="2316" max="2316" width="11.28515625" style="66" customWidth="1"/>
    <col min="2317" max="2317" width="11.28515625" style="66" bestFit="1" customWidth="1"/>
    <col min="2318" max="2318" width="9.140625" style="66"/>
    <col min="2319" max="2319" width="10.28515625" style="66" bestFit="1" customWidth="1"/>
    <col min="2320" max="2320" width="13.140625" style="66" customWidth="1"/>
    <col min="2321" max="2548" width="9.140625" style="66"/>
    <col min="2549" max="2549" width="5.42578125" style="66" customWidth="1"/>
    <col min="2550" max="2550" width="56.140625" style="66" customWidth="1"/>
    <col min="2551" max="2551" width="8.7109375" style="66" customWidth="1"/>
    <col min="2552" max="2552" width="12.140625" style="66" customWidth="1"/>
    <col min="2553" max="2553" width="8.7109375" style="66" customWidth="1"/>
    <col min="2554" max="2554" width="12.140625" style="66" customWidth="1"/>
    <col min="2555" max="2555" width="8.7109375" style="66" customWidth="1"/>
    <col min="2556" max="2556" width="12.140625" style="66" customWidth="1"/>
    <col min="2557" max="2557" width="8.7109375" style="66" customWidth="1"/>
    <col min="2558" max="2558" width="12.140625" style="66" customWidth="1"/>
    <col min="2559" max="2559" width="8.7109375" style="66" customWidth="1"/>
    <col min="2560" max="2560" width="12.140625" style="66" customWidth="1"/>
    <col min="2561" max="2561" width="8.7109375" style="66" customWidth="1"/>
    <col min="2562" max="2562" width="12.140625" style="66" customWidth="1"/>
    <col min="2563" max="2563" width="8.7109375" style="66" customWidth="1"/>
    <col min="2564" max="2564" width="12.140625" style="66" customWidth="1"/>
    <col min="2565" max="2565" width="8.7109375" style="66" customWidth="1"/>
    <col min="2566" max="2566" width="12.140625" style="66" customWidth="1"/>
    <col min="2567" max="2567" width="8.7109375" style="66" customWidth="1"/>
    <col min="2568" max="2568" width="12.140625" style="66" customWidth="1"/>
    <col min="2569" max="2569" width="8.7109375" style="66" customWidth="1"/>
    <col min="2570" max="2570" width="12.140625" style="66" customWidth="1"/>
    <col min="2571" max="2571" width="8.7109375" style="66" customWidth="1"/>
    <col min="2572" max="2572" width="11.28515625" style="66" customWidth="1"/>
    <col min="2573" max="2573" width="11.28515625" style="66" bestFit="1" customWidth="1"/>
    <col min="2574" max="2574" width="9.140625" style="66"/>
    <col min="2575" max="2575" width="10.28515625" style="66" bestFit="1" customWidth="1"/>
    <col min="2576" max="2576" width="13.140625" style="66" customWidth="1"/>
    <col min="2577" max="2804" width="9.140625" style="66"/>
    <col min="2805" max="2805" width="5.42578125" style="66" customWidth="1"/>
    <col min="2806" max="2806" width="56.140625" style="66" customWidth="1"/>
    <col min="2807" max="2807" width="8.7109375" style="66" customWidth="1"/>
    <col min="2808" max="2808" width="12.140625" style="66" customWidth="1"/>
    <col min="2809" max="2809" width="8.7109375" style="66" customWidth="1"/>
    <col min="2810" max="2810" width="12.140625" style="66" customWidth="1"/>
    <col min="2811" max="2811" width="8.7109375" style="66" customWidth="1"/>
    <col min="2812" max="2812" width="12.140625" style="66" customWidth="1"/>
    <col min="2813" max="2813" width="8.7109375" style="66" customWidth="1"/>
    <col min="2814" max="2814" width="12.140625" style="66" customWidth="1"/>
    <col min="2815" max="2815" width="8.7109375" style="66" customWidth="1"/>
    <col min="2816" max="2816" width="12.140625" style="66" customWidth="1"/>
    <col min="2817" max="2817" width="8.7109375" style="66" customWidth="1"/>
    <col min="2818" max="2818" width="12.140625" style="66" customWidth="1"/>
    <col min="2819" max="2819" width="8.7109375" style="66" customWidth="1"/>
    <col min="2820" max="2820" width="12.140625" style="66" customWidth="1"/>
    <col min="2821" max="2821" width="8.7109375" style="66" customWidth="1"/>
    <col min="2822" max="2822" width="12.140625" style="66" customWidth="1"/>
    <col min="2823" max="2823" width="8.7109375" style="66" customWidth="1"/>
    <col min="2824" max="2824" width="12.140625" style="66" customWidth="1"/>
    <col min="2825" max="2825" width="8.7109375" style="66" customWidth="1"/>
    <col min="2826" max="2826" width="12.140625" style="66" customWidth="1"/>
    <col min="2827" max="2827" width="8.7109375" style="66" customWidth="1"/>
    <col min="2828" max="2828" width="11.28515625" style="66" customWidth="1"/>
    <col min="2829" max="2829" width="11.28515625" style="66" bestFit="1" customWidth="1"/>
    <col min="2830" max="2830" width="9.140625" style="66"/>
    <col min="2831" max="2831" width="10.28515625" style="66" bestFit="1" customWidth="1"/>
    <col min="2832" max="2832" width="13.140625" style="66" customWidth="1"/>
    <col min="2833" max="3060" width="9.140625" style="66"/>
    <col min="3061" max="3061" width="5.42578125" style="66" customWidth="1"/>
    <col min="3062" max="3062" width="56.140625" style="66" customWidth="1"/>
    <col min="3063" max="3063" width="8.7109375" style="66" customWidth="1"/>
    <col min="3064" max="3064" width="12.140625" style="66" customWidth="1"/>
    <col min="3065" max="3065" width="8.7109375" style="66" customWidth="1"/>
    <col min="3066" max="3066" width="12.140625" style="66" customWidth="1"/>
    <col min="3067" max="3067" width="8.7109375" style="66" customWidth="1"/>
    <col min="3068" max="3068" width="12.140625" style="66" customWidth="1"/>
    <col min="3069" max="3069" width="8.7109375" style="66" customWidth="1"/>
    <col min="3070" max="3070" width="12.140625" style="66" customWidth="1"/>
    <col min="3071" max="3071" width="8.7109375" style="66" customWidth="1"/>
    <col min="3072" max="3072" width="12.140625" style="66" customWidth="1"/>
    <col min="3073" max="3073" width="8.7109375" style="66" customWidth="1"/>
    <col min="3074" max="3074" width="12.140625" style="66" customWidth="1"/>
    <col min="3075" max="3075" width="8.7109375" style="66" customWidth="1"/>
    <col min="3076" max="3076" width="12.140625" style="66" customWidth="1"/>
    <col min="3077" max="3077" width="8.7109375" style="66" customWidth="1"/>
    <col min="3078" max="3078" width="12.140625" style="66" customWidth="1"/>
    <col min="3079" max="3079" width="8.7109375" style="66" customWidth="1"/>
    <col min="3080" max="3080" width="12.140625" style="66" customWidth="1"/>
    <col min="3081" max="3081" width="8.7109375" style="66" customWidth="1"/>
    <col min="3082" max="3082" width="12.140625" style="66" customWidth="1"/>
    <col min="3083" max="3083" width="8.7109375" style="66" customWidth="1"/>
    <col min="3084" max="3084" width="11.28515625" style="66" customWidth="1"/>
    <col min="3085" max="3085" width="11.28515625" style="66" bestFit="1" customWidth="1"/>
    <col min="3086" max="3086" width="9.140625" style="66"/>
    <col min="3087" max="3087" width="10.28515625" style="66" bestFit="1" customWidth="1"/>
    <col min="3088" max="3088" width="13.140625" style="66" customWidth="1"/>
    <col min="3089" max="3316" width="9.140625" style="66"/>
    <col min="3317" max="3317" width="5.42578125" style="66" customWidth="1"/>
    <col min="3318" max="3318" width="56.140625" style="66" customWidth="1"/>
    <col min="3319" max="3319" width="8.7109375" style="66" customWidth="1"/>
    <col min="3320" max="3320" width="12.140625" style="66" customWidth="1"/>
    <col min="3321" max="3321" width="8.7109375" style="66" customWidth="1"/>
    <col min="3322" max="3322" width="12.140625" style="66" customWidth="1"/>
    <col min="3323" max="3323" width="8.7109375" style="66" customWidth="1"/>
    <col min="3324" max="3324" width="12.140625" style="66" customWidth="1"/>
    <col min="3325" max="3325" width="8.7109375" style="66" customWidth="1"/>
    <col min="3326" max="3326" width="12.140625" style="66" customWidth="1"/>
    <col min="3327" max="3327" width="8.7109375" style="66" customWidth="1"/>
    <col min="3328" max="3328" width="12.140625" style="66" customWidth="1"/>
    <col min="3329" max="3329" width="8.7109375" style="66" customWidth="1"/>
    <col min="3330" max="3330" width="12.140625" style="66" customWidth="1"/>
    <col min="3331" max="3331" width="8.7109375" style="66" customWidth="1"/>
    <col min="3332" max="3332" width="12.140625" style="66" customWidth="1"/>
    <col min="3333" max="3333" width="8.7109375" style="66" customWidth="1"/>
    <col min="3334" max="3334" width="12.140625" style="66" customWidth="1"/>
    <col min="3335" max="3335" width="8.7109375" style="66" customWidth="1"/>
    <col min="3336" max="3336" width="12.140625" style="66" customWidth="1"/>
    <col min="3337" max="3337" width="8.7109375" style="66" customWidth="1"/>
    <col min="3338" max="3338" width="12.140625" style="66" customWidth="1"/>
    <col min="3339" max="3339" width="8.7109375" style="66" customWidth="1"/>
    <col min="3340" max="3340" width="11.28515625" style="66" customWidth="1"/>
    <col min="3341" max="3341" width="11.28515625" style="66" bestFit="1" customWidth="1"/>
    <col min="3342" max="3342" width="9.140625" style="66"/>
    <col min="3343" max="3343" width="10.28515625" style="66" bestFit="1" customWidth="1"/>
    <col min="3344" max="3344" width="13.140625" style="66" customWidth="1"/>
    <col min="3345" max="3572" width="9.140625" style="66"/>
    <col min="3573" max="3573" width="5.42578125" style="66" customWidth="1"/>
    <col min="3574" max="3574" width="56.140625" style="66" customWidth="1"/>
    <col min="3575" max="3575" width="8.7109375" style="66" customWidth="1"/>
    <col min="3576" max="3576" width="12.140625" style="66" customWidth="1"/>
    <col min="3577" max="3577" width="8.7109375" style="66" customWidth="1"/>
    <col min="3578" max="3578" width="12.140625" style="66" customWidth="1"/>
    <col min="3579" max="3579" width="8.7109375" style="66" customWidth="1"/>
    <col min="3580" max="3580" width="12.140625" style="66" customWidth="1"/>
    <col min="3581" max="3581" width="8.7109375" style="66" customWidth="1"/>
    <col min="3582" max="3582" width="12.140625" style="66" customWidth="1"/>
    <col min="3583" max="3583" width="8.7109375" style="66" customWidth="1"/>
    <col min="3584" max="3584" width="12.140625" style="66" customWidth="1"/>
    <col min="3585" max="3585" width="8.7109375" style="66" customWidth="1"/>
    <col min="3586" max="3586" width="12.140625" style="66" customWidth="1"/>
    <col min="3587" max="3587" width="8.7109375" style="66" customWidth="1"/>
    <col min="3588" max="3588" width="12.140625" style="66" customWidth="1"/>
    <col min="3589" max="3589" width="8.7109375" style="66" customWidth="1"/>
    <col min="3590" max="3590" width="12.140625" style="66" customWidth="1"/>
    <col min="3591" max="3591" width="8.7109375" style="66" customWidth="1"/>
    <col min="3592" max="3592" width="12.140625" style="66" customWidth="1"/>
    <col min="3593" max="3593" width="8.7109375" style="66" customWidth="1"/>
    <col min="3594" max="3594" width="12.140625" style="66" customWidth="1"/>
    <col min="3595" max="3595" width="8.7109375" style="66" customWidth="1"/>
    <col min="3596" max="3596" width="11.28515625" style="66" customWidth="1"/>
    <col min="3597" max="3597" width="11.28515625" style="66" bestFit="1" customWidth="1"/>
    <col min="3598" max="3598" width="9.140625" style="66"/>
    <col min="3599" max="3599" width="10.28515625" style="66" bestFit="1" customWidth="1"/>
    <col min="3600" max="3600" width="13.140625" style="66" customWidth="1"/>
    <col min="3601" max="3828" width="9.140625" style="66"/>
    <col min="3829" max="3829" width="5.42578125" style="66" customWidth="1"/>
    <col min="3830" max="3830" width="56.140625" style="66" customWidth="1"/>
    <col min="3831" max="3831" width="8.7109375" style="66" customWidth="1"/>
    <col min="3832" max="3832" width="12.140625" style="66" customWidth="1"/>
    <col min="3833" max="3833" width="8.7109375" style="66" customWidth="1"/>
    <col min="3834" max="3834" width="12.140625" style="66" customWidth="1"/>
    <col min="3835" max="3835" width="8.7109375" style="66" customWidth="1"/>
    <col min="3836" max="3836" width="12.140625" style="66" customWidth="1"/>
    <col min="3837" max="3837" width="8.7109375" style="66" customWidth="1"/>
    <col min="3838" max="3838" width="12.140625" style="66" customWidth="1"/>
    <col min="3839" max="3839" width="8.7109375" style="66" customWidth="1"/>
    <col min="3840" max="3840" width="12.140625" style="66" customWidth="1"/>
    <col min="3841" max="3841" width="8.7109375" style="66" customWidth="1"/>
    <col min="3842" max="3842" width="12.140625" style="66" customWidth="1"/>
    <col min="3843" max="3843" width="8.7109375" style="66" customWidth="1"/>
    <col min="3844" max="3844" width="12.140625" style="66" customWidth="1"/>
    <col min="3845" max="3845" width="8.7109375" style="66" customWidth="1"/>
    <col min="3846" max="3846" width="12.140625" style="66" customWidth="1"/>
    <col min="3847" max="3847" width="8.7109375" style="66" customWidth="1"/>
    <col min="3848" max="3848" width="12.140625" style="66" customWidth="1"/>
    <col min="3849" max="3849" width="8.7109375" style="66" customWidth="1"/>
    <col min="3850" max="3850" width="12.140625" style="66" customWidth="1"/>
    <col min="3851" max="3851" width="8.7109375" style="66" customWidth="1"/>
    <col min="3852" max="3852" width="11.28515625" style="66" customWidth="1"/>
    <col min="3853" max="3853" width="11.28515625" style="66" bestFit="1" customWidth="1"/>
    <col min="3854" max="3854" width="9.140625" style="66"/>
    <col min="3855" max="3855" width="10.28515625" style="66" bestFit="1" customWidth="1"/>
    <col min="3856" max="3856" width="13.140625" style="66" customWidth="1"/>
    <col min="3857" max="4084" width="9.140625" style="66"/>
    <col min="4085" max="4085" width="5.42578125" style="66" customWidth="1"/>
    <col min="4086" max="4086" width="56.140625" style="66" customWidth="1"/>
    <col min="4087" max="4087" width="8.7109375" style="66" customWidth="1"/>
    <col min="4088" max="4088" width="12.140625" style="66" customWidth="1"/>
    <col min="4089" max="4089" width="8.7109375" style="66" customWidth="1"/>
    <col min="4090" max="4090" width="12.140625" style="66" customWidth="1"/>
    <col min="4091" max="4091" width="8.7109375" style="66" customWidth="1"/>
    <col min="4092" max="4092" width="12.140625" style="66" customWidth="1"/>
    <col min="4093" max="4093" width="8.7109375" style="66" customWidth="1"/>
    <col min="4094" max="4094" width="12.140625" style="66" customWidth="1"/>
    <col min="4095" max="4095" width="8.7109375" style="66" customWidth="1"/>
    <col min="4096" max="4096" width="12.140625" style="66" customWidth="1"/>
    <col min="4097" max="4097" width="8.7109375" style="66" customWidth="1"/>
    <col min="4098" max="4098" width="12.140625" style="66" customWidth="1"/>
    <col min="4099" max="4099" width="8.7109375" style="66" customWidth="1"/>
    <col min="4100" max="4100" width="12.140625" style="66" customWidth="1"/>
    <col min="4101" max="4101" width="8.7109375" style="66" customWidth="1"/>
    <col min="4102" max="4102" width="12.140625" style="66" customWidth="1"/>
    <col min="4103" max="4103" width="8.7109375" style="66" customWidth="1"/>
    <col min="4104" max="4104" width="12.140625" style="66" customWidth="1"/>
    <col min="4105" max="4105" width="8.7109375" style="66" customWidth="1"/>
    <col min="4106" max="4106" width="12.140625" style="66" customWidth="1"/>
    <col min="4107" max="4107" width="8.7109375" style="66" customWidth="1"/>
    <col min="4108" max="4108" width="11.28515625" style="66" customWidth="1"/>
    <col min="4109" max="4109" width="11.28515625" style="66" bestFit="1" customWidth="1"/>
    <col min="4110" max="4110" width="9.140625" style="66"/>
    <col min="4111" max="4111" width="10.28515625" style="66" bestFit="1" customWidth="1"/>
    <col min="4112" max="4112" width="13.140625" style="66" customWidth="1"/>
    <col min="4113" max="4340" width="9.140625" style="66"/>
    <col min="4341" max="4341" width="5.42578125" style="66" customWidth="1"/>
    <col min="4342" max="4342" width="56.140625" style="66" customWidth="1"/>
    <col min="4343" max="4343" width="8.7109375" style="66" customWidth="1"/>
    <col min="4344" max="4344" width="12.140625" style="66" customWidth="1"/>
    <col min="4345" max="4345" width="8.7109375" style="66" customWidth="1"/>
    <col min="4346" max="4346" width="12.140625" style="66" customWidth="1"/>
    <col min="4347" max="4347" width="8.7109375" style="66" customWidth="1"/>
    <col min="4348" max="4348" width="12.140625" style="66" customWidth="1"/>
    <col min="4349" max="4349" width="8.7109375" style="66" customWidth="1"/>
    <col min="4350" max="4350" width="12.140625" style="66" customWidth="1"/>
    <col min="4351" max="4351" width="8.7109375" style="66" customWidth="1"/>
    <col min="4352" max="4352" width="12.140625" style="66" customWidth="1"/>
    <col min="4353" max="4353" width="8.7109375" style="66" customWidth="1"/>
    <col min="4354" max="4354" width="12.140625" style="66" customWidth="1"/>
    <col min="4355" max="4355" width="8.7109375" style="66" customWidth="1"/>
    <col min="4356" max="4356" width="12.140625" style="66" customWidth="1"/>
    <col min="4357" max="4357" width="8.7109375" style="66" customWidth="1"/>
    <col min="4358" max="4358" width="12.140625" style="66" customWidth="1"/>
    <col min="4359" max="4359" width="8.7109375" style="66" customWidth="1"/>
    <col min="4360" max="4360" width="12.140625" style="66" customWidth="1"/>
    <col min="4361" max="4361" width="8.7109375" style="66" customWidth="1"/>
    <col min="4362" max="4362" width="12.140625" style="66" customWidth="1"/>
    <col min="4363" max="4363" width="8.7109375" style="66" customWidth="1"/>
    <col min="4364" max="4364" width="11.28515625" style="66" customWidth="1"/>
    <col min="4365" max="4365" width="11.28515625" style="66" bestFit="1" customWidth="1"/>
    <col min="4366" max="4366" width="9.140625" style="66"/>
    <col min="4367" max="4367" width="10.28515625" style="66" bestFit="1" customWidth="1"/>
    <col min="4368" max="4368" width="13.140625" style="66" customWidth="1"/>
    <col min="4369" max="4596" width="9.140625" style="66"/>
    <col min="4597" max="4597" width="5.42578125" style="66" customWidth="1"/>
    <col min="4598" max="4598" width="56.140625" style="66" customWidth="1"/>
    <col min="4599" max="4599" width="8.7109375" style="66" customWidth="1"/>
    <col min="4600" max="4600" width="12.140625" style="66" customWidth="1"/>
    <col min="4601" max="4601" width="8.7109375" style="66" customWidth="1"/>
    <col min="4602" max="4602" width="12.140625" style="66" customWidth="1"/>
    <col min="4603" max="4603" width="8.7109375" style="66" customWidth="1"/>
    <col min="4604" max="4604" width="12.140625" style="66" customWidth="1"/>
    <col min="4605" max="4605" width="8.7109375" style="66" customWidth="1"/>
    <col min="4606" max="4606" width="12.140625" style="66" customWidth="1"/>
    <col min="4607" max="4607" width="8.7109375" style="66" customWidth="1"/>
    <col min="4608" max="4608" width="12.140625" style="66" customWidth="1"/>
    <col min="4609" max="4609" width="8.7109375" style="66" customWidth="1"/>
    <col min="4610" max="4610" width="12.140625" style="66" customWidth="1"/>
    <col min="4611" max="4611" width="8.7109375" style="66" customWidth="1"/>
    <col min="4612" max="4612" width="12.140625" style="66" customWidth="1"/>
    <col min="4613" max="4613" width="8.7109375" style="66" customWidth="1"/>
    <col min="4614" max="4614" width="12.140625" style="66" customWidth="1"/>
    <col min="4615" max="4615" width="8.7109375" style="66" customWidth="1"/>
    <col min="4616" max="4616" width="12.140625" style="66" customWidth="1"/>
    <col min="4617" max="4617" width="8.7109375" style="66" customWidth="1"/>
    <col min="4618" max="4618" width="12.140625" style="66" customWidth="1"/>
    <col min="4619" max="4619" width="8.7109375" style="66" customWidth="1"/>
    <col min="4620" max="4620" width="11.28515625" style="66" customWidth="1"/>
    <col min="4621" max="4621" width="11.28515625" style="66" bestFit="1" customWidth="1"/>
    <col min="4622" max="4622" width="9.140625" style="66"/>
    <col min="4623" max="4623" width="10.28515625" style="66" bestFit="1" customWidth="1"/>
    <col min="4624" max="4624" width="13.140625" style="66" customWidth="1"/>
    <col min="4625" max="4852" width="9.140625" style="66"/>
    <col min="4853" max="4853" width="5.42578125" style="66" customWidth="1"/>
    <col min="4854" max="4854" width="56.140625" style="66" customWidth="1"/>
    <col min="4855" max="4855" width="8.7109375" style="66" customWidth="1"/>
    <col min="4856" max="4856" width="12.140625" style="66" customWidth="1"/>
    <col min="4857" max="4857" width="8.7109375" style="66" customWidth="1"/>
    <col min="4858" max="4858" width="12.140625" style="66" customWidth="1"/>
    <col min="4859" max="4859" width="8.7109375" style="66" customWidth="1"/>
    <col min="4860" max="4860" width="12.140625" style="66" customWidth="1"/>
    <col min="4861" max="4861" width="8.7109375" style="66" customWidth="1"/>
    <col min="4862" max="4862" width="12.140625" style="66" customWidth="1"/>
    <col min="4863" max="4863" width="8.7109375" style="66" customWidth="1"/>
    <col min="4864" max="4864" width="12.140625" style="66" customWidth="1"/>
    <col min="4865" max="4865" width="8.7109375" style="66" customWidth="1"/>
    <col min="4866" max="4866" width="12.140625" style="66" customWidth="1"/>
    <col min="4867" max="4867" width="8.7109375" style="66" customWidth="1"/>
    <col min="4868" max="4868" width="12.140625" style="66" customWidth="1"/>
    <col min="4869" max="4869" width="8.7109375" style="66" customWidth="1"/>
    <col min="4870" max="4870" width="12.140625" style="66" customWidth="1"/>
    <col min="4871" max="4871" width="8.7109375" style="66" customWidth="1"/>
    <col min="4872" max="4872" width="12.140625" style="66" customWidth="1"/>
    <col min="4873" max="4873" width="8.7109375" style="66" customWidth="1"/>
    <col min="4874" max="4874" width="12.140625" style="66" customWidth="1"/>
    <col min="4875" max="4875" width="8.7109375" style="66" customWidth="1"/>
    <col min="4876" max="4876" width="11.28515625" style="66" customWidth="1"/>
    <col min="4877" max="4877" width="11.28515625" style="66" bestFit="1" customWidth="1"/>
    <col min="4878" max="4878" width="9.140625" style="66"/>
    <col min="4879" max="4879" width="10.28515625" style="66" bestFit="1" customWidth="1"/>
    <col min="4880" max="4880" width="13.140625" style="66" customWidth="1"/>
    <col min="4881" max="5108" width="9.140625" style="66"/>
    <col min="5109" max="5109" width="5.42578125" style="66" customWidth="1"/>
    <col min="5110" max="5110" width="56.140625" style="66" customWidth="1"/>
    <col min="5111" max="5111" width="8.7109375" style="66" customWidth="1"/>
    <col min="5112" max="5112" width="12.140625" style="66" customWidth="1"/>
    <col min="5113" max="5113" width="8.7109375" style="66" customWidth="1"/>
    <col min="5114" max="5114" width="12.140625" style="66" customWidth="1"/>
    <col min="5115" max="5115" width="8.7109375" style="66" customWidth="1"/>
    <col min="5116" max="5116" width="12.140625" style="66" customWidth="1"/>
    <col min="5117" max="5117" width="8.7109375" style="66" customWidth="1"/>
    <col min="5118" max="5118" width="12.140625" style="66" customWidth="1"/>
    <col min="5119" max="5119" width="8.7109375" style="66" customWidth="1"/>
    <col min="5120" max="5120" width="12.140625" style="66" customWidth="1"/>
    <col min="5121" max="5121" width="8.7109375" style="66" customWidth="1"/>
    <col min="5122" max="5122" width="12.140625" style="66" customWidth="1"/>
    <col min="5123" max="5123" width="8.7109375" style="66" customWidth="1"/>
    <col min="5124" max="5124" width="12.140625" style="66" customWidth="1"/>
    <col min="5125" max="5125" width="8.7109375" style="66" customWidth="1"/>
    <col min="5126" max="5126" width="12.140625" style="66" customWidth="1"/>
    <col min="5127" max="5127" width="8.7109375" style="66" customWidth="1"/>
    <col min="5128" max="5128" width="12.140625" style="66" customWidth="1"/>
    <col min="5129" max="5129" width="8.7109375" style="66" customWidth="1"/>
    <col min="5130" max="5130" width="12.140625" style="66" customWidth="1"/>
    <col min="5131" max="5131" width="8.7109375" style="66" customWidth="1"/>
    <col min="5132" max="5132" width="11.28515625" style="66" customWidth="1"/>
    <col min="5133" max="5133" width="11.28515625" style="66" bestFit="1" customWidth="1"/>
    <col min="5134" max="5134" width="9.140625" style="66"/>
    <col min="5135" max="5135" width="10.28515625" style="66" bestFit="1" customWidth="1"/>
    <col min="5136" max="5136" width="13.140625" style="66" customWidth="1"/>
    <col min="5137" max="5364" width="9.140625" style="66"/>
    <col min="5365" max="5365" width="5.42578125" style="66" customWidth="1"/>
    <col min="5366" max="5366" width="56.140625" style="66" customWidth="1"/>
    <col min="5367" max="5367" width="8.7109375" style="66" customWidth="1"/>
    <col min="5368" max="5368" width="12.140625" style="66" customWidth="1"/>
    <col min="5369" max="5369" width="8.7109375" style="66" customWidth="1"/>
    <col min="5370" max="5370" width="12.140625" style="66" customWidth="1"/>
    <col min="5371" max="5371" width="8.7109375" style="66" customWidth="1"/>
    <col min="5372" max="5372" width="12.140625" style="66" customWidth="1"/>
    <col min="5373" max="5373" width="8.7109375" style="66" customWidth="1"/>
    <col min="5374" max="5374" width="12.140625" style="66" customWidth="1"/>
    <col min="5375" max="5375" width="8.7109375" style="66" customWidth="1"/>
    <col min="5376" max="5376" width="12.140625" style="66" customWidth="1"/>
    <col min="5377" max="5377" width="8.7109375" style="66" customWidth="1"/>
    <col min="5378" max="5378" width="12.140625" style="66" customWidth="1"/>
    <col min="5379" max="5379" width="8.7109375" style="66" customWidth="1"/>
    <col min="5380" max="5380" width="12.140625" style="66" customWidth="1"/>
    <col min="5381" max="5381" width="8.7109375" style="66" customWidth="1"/>
    <col min="5382" max="5382" width="12.140625" style="66" customWidth="1"/>
    <col min="5383" max="5383" width="8.7109375" style="66" customWidth="1"/>
    <col min="5384" max="5384" width="12.140625" style="66" customWidth="1"/>
    <col min="5385" max="5385" width="8.7109375" style="66" customWidth="1"/>
    <col min="5386" max="5386" width="12.140625" style="66" customWidth="1"/>
    <col min="5387" max="5387" width="8.7109375" style="66" customWidth="1"/>
    <col min="5388" max="5388" width="11.28515625" style="66" customWidth="1"/>
    <col min="5389" max="5389" width="11.28515625" style="66" bestFit="1" customWidth="1"/>
    <col min="5390" max="5390" width="9.140625" style="66"/>
    <col min="5391" max="5391" width="10.28515625" style="66" bestFit="1" customWidth="1"/>
    <col min="5392" max="5392" width="13.140625" style="66" customWidth="1"/>
    <col min="5393" max="5620" width="9.140625" style="66"/>
    <col min="5621" max="5621" width="5.42578125" style="66" customWidth="1"/>
    <col min="5622" max="5622" width="56.140625" style="66" customWidth="1"/>
    <col min="5623" max="5623" width="8.7109375" style="66" customWidth="1"/>
    <col min="5624" max="5624" width="12.140625" style="66" customWidth="1"/>
    <col min="5625" max="5625" width="8.7109375" style="66" customWidth="1"/>
    <col min="5626" max="5626" width="12.140625" style="66" customWidth="1"/>
    <col min="5627" max="5627" width="8.7109375" style="66" customWidth="1"/>
    <col min="5628" max="5628" width="12.140625" style="66" customWidth="1"/>
    <col min="5629" max="5629" width="8.7109375" style="66" customWidth="1"/>
    <col min="5630" max="5630" width="12.140625" style="66" customWidth="1"/>
    <col min="5631" max="5631" width="8.7109375" style="66" customWidth="1"/>
    <col min="5632" max="5632" width="12.140625" style="66" customWidth="1"/>
    <col min="5633" max="5633" width="8.7109375" style="66" customWidth="1"/>
    <col min="5634" max="5634" width="12.140625" style="66" customWidth="1"/>
    <col min="5635" max="5635" width="8.7109375" style="66" customWidth="1"/>
    <col min="5636" max="5636" width="12.140625" style="66" customWidth="1"/>
    <col min="5637" max="5637" width="8.7109375" style="66" customWidth="1"/>
    <col min="5638" max="5638" width="12.140625" style="66" customWidth="1"/>
    <col min="5639" max="5639" width="8.7109375" style="66" customWidth="1"/>
    <col min="5640" max="5640" width="12.140625" style="66" customWidth="1"/>
    <col min="5641" max="5641" width="8.7109375" style="66" customWidth="1"/>
    <col min="5642" max="5642" width="12.140625" style="66" customWidth="1"/>
    <col min="5643" max="5643" width="8.7109375" style="66" customWidth="1"/>
    <col min="5644" max="5644" width="11.28515625" style="66" customWidth="1"/>
    <col min="5645" max="5645" width="11.28515625" style="66" bestFit="1" customWidth="1"/>
    <col min="5646" max="5646" width="9.140625" style="66"/>
    <col min="5647" max="5647" width="10.28515625" style="66" bestFit="1" customWidth="1"/>
    <col min="5648" max="5648" width="13.140625" style="66" customWidth="1"/>
    <col min="5649" max="5876" width="9.140625" style="66"/>
    <col min="5877" max="5877" width="5.42578125" style="66" customWidth="1"/>
    <col min="5878" max="5878" width="56.140625" style="66" customWidth="1"/>
    <col min="5879" max="5879" width="8.7109375" style="66" customWidth="1"/>
    <col min="5880" max="5880" width="12.140625" style="66" customWidth="1"/>
    <col min="5881" max="5881" width="8.7109375" style="66" customWidth="1"/>
    <col min="5882" max="5882" width="12.140625" style="66" customWidth="1"/>
    <col min="5883" max="5883" width="8.7109375" style="66" customWidth="1"/>
    <col min="5884" max="5884" width="12.140625" style="66" customWidth="1"/>
    <col min="5885" max="5885" width="8.7109375" style="66" customWidth="1"/>
    <col min="5886" max="5886" width="12.140625" style="66" customWidth="1"/>
    <col min="5887" max="5887" width="8.7109375" style="66" customWidth="1"/>
    <col min="5888" max="5888" width="12.140625" style="66" customWidth="1"/>
    <col min="5889" max="5889" width="8.7109375" style="66" customWidth="1"/>
    <col min="5890" max="5890" width="12.140625" style="66" customWidth="1"/>
    <col min="5891" max="5891" width="8.7109375" style="66" customWidth="1"/>
    <col min="5892" max="5892" width="12.140625" style="66" customWidth="1"/>
    <col min="5893" max="5893" width="8.7109375" style="66" customWidth="1"/>
    <col min="5894" max="5894" width="12.140625" style="66" customWidth="1"/>
    <col min="5895" max="5895" width="8.7109375" style="66" customWidth="1"/>
    <col min="5896" max="5896" width="12.140625" style="66" customWidth="1"/>
    <col min="5897" max="5897" width="8.7109375" style="66" customWidth="1"/>
    <col min="5898" max="5898" width="12.140625" style="66" customWidth="1"/>
    <col min="5899" max="5899" width="8.7109375" style="66" customWidth="1"/>
    <col min="5900" max="5900" width="11.28515625" style="66" customWidth="1"/>
    <col min="5901" max="5901" width="11.28515625" style="66" bestFit="1" customWidth="1"/>
    <col min="5902" max="5902" width="9.140625" style="66"/>
    <col min="5903" max="5903" width="10.28515625" style="66" bestFit="1" customWidth="1"/>
    <col min="5904" max="5904" width="13.140625" style="66" customWidth="1"/>
    <col min="5905" max="6132" width="9.140625" style="66"/>
    <col min="6133" max="6133" width="5.42578125" style="66" customWidth="1"/>
    <col min="6134" max="6134" width="56.140625" style="66" customWidth="1"/>
    <col min="6135" max="6135" width="8.7109375" style="66" customWidth="1"/>
    <col min="6136" max="6136" width="12.140625" style="66" customWidth="1"/>
    <col min="6137" max="6137" width="8.7109375" style="66" customWidth="1"/>
    <col min="6138" max="6138" width="12.140625" style="66" customWidth="1"/>
    <col min="6139" max="6139" width="8.7109375" style="66" customWidth="1"/>
    <col min="6140" max="6140" width="12.140625" style="66" customWidth="1"/>
    <col min="6141" max="6141" width="8.7109375" style="66" customWidth="1"/>
    <col min="6142" max="6142" width="12.140625" style="66" customWidth="1"/>
    <col min="6143" max="6143" width="8.7109375" style="66" customWidth="1"/>
    <col min="6144" max="6144" width="12.140625" style="66" customWidth="1"/>
    <col min="6145" max="6145" width="8.7109375" style="66" customWidth="1"/>
    <col min="6146" max="6146" width="12.140625" style="66" customWidth="1"/>
    <col min="6147" max="6147" width="8.7109375" style="66" customWidth="1"/>
    <col min="6148" max="6148" width="12.140625" style="66" customWidth="1"/>
    <col min="6149" max="6149" width="8.7109375" style="66" customWidth="1"/>
    <col min="6150" max="6150" width="12.140625" style="66" customWidth="1"/>
    <col min="6151" max="6151" width="8.7109375" style="66" customWidth="1"/>
    <col min="6152" max="6152" width="12.140625" style="66" customWidth="1"/>
    <col min="6153" max="6153" width="8.7109375" style="66" customWidth="1"/>
    <col min="6154" max="6154" width="12.140625" style="66" customWidth="1"/>
    <col min="6155" max="6155" width="8.7109375" style="66" customWidth="1"/>
    <col min="6156" max="6156" width="11.28515625" style="66" customWidth="1"/>
    <col min="6157" max="6157" width="11.28515625" style="66" bestFit="1" customWidth="1"/>
    <col min="6158" max="6158" width="9.140625" style="66"/>
    <col min="6159" max="6159" width="10.28515625" style="66" bestFit="1" customWidth="1"/>
    <col min="6160" max="6160" width="13.140625" style="66" customWidth="1"/>
    <col min="6161" max="6388" width="9.140625" style="66"/>
    <col min="6389" max="6389" width="5.42578125" style="66" customWidth="1"/>
    <col min="6390" max="6390" width="56.140625" style="66" customWidth="1"/>
    <col min="6391" max="6391" width="8.7109375" style="66" customWidth="1"/>
    <col min="6392" max="6392" width="12.140625" style="66" customWidth="1"/>
    <col min="6393" max="6393" width="8.7109375" style="66" customWidth="1"/>
    <col min="6394" max="6394" width="12.140625" style="66" customWidth="1"/>
    <col min="6395" max="6395" width="8.7109375" style="66" customWidth="1"/>
    <col min="6396" max="6396" width="12.140625" style="66" customWidth="1"/>
    <col min="6397" max="6397" width="8.7109375" style="66" customWidth="1"/>
    <col min="6398" max="6398" width="12.140625" style="66" customWidth="1"/>
    <col min="6399" max="6399" width="8.7109375" style="66" customWidth="1"/>
    <col min="6400" max="6400" width="12.140625" style="66" customWidth="1"/>
    <col min="6401" max="6401" width="8.7109375" style="66" customWidth="1"/>
    <col min="6402" max="6402" width="12.140625" style="66" customWidth="1"/>
    <col min="6403" max="6403" width="8.7109375" style="66" customWidth="1"/>
    <col min="6404" max="6404" width="12.140625" style="66" customWidth="1"/>
    <col min="6405" max="6405" width="8.7109375" style="66" customWidth="1"/>
    <col min="6406" max="6406" width="12.140625" style="66" customWidth="1"/>
    <col min="6407" max="6407" width="8.7109375" style="66" customWidth="1"/>
    <col min="6408" max="6408" width="12.140625" style="66" customWidth="1"/>
    <col min="6409" max="6409" width="8.7109375" style="66" customWidth="1"/>
    <col min="6410" max="6410" width="12.140625" style="66" customWidth="1"/>
    <col min="6411" max="6411" width="8.7109375" style="66" customWidth="1"/>
    <col min="6412" max="6412" width="11.28515625" style="66" customWidth="1"/>
    <col min="6413" max="6413" width="11.28515625" style="66" bestFit="1" customWidth="1"/>
    <col min="6414" max="6414" width="9.140625" style="66"/>
    <col min="6415" max="6415" width="10.28515625" style="66" bestFit="1" customWidth="1"/>
    <col min="6416" max="6416" width="13.140625" style="66" customWidth="1"/>
    <col min="6417" max="6644" width="9.140625" style="66"/>
    <col min="6645" max="6645" width="5.42578125" style="66" customWidth="1"/>
    <col min="6646" max="6646" width="56.140625" style="66" customWidth="1"/>
    <col min="6647" max="6647" width="8.7109375" style="66" customWidth="1"/>
    <col min="6648" max="6648" width="12.140625" style="66" customWidth="1"/>
    <col min="6649" max="6649" width="8.7109375" style="66" customWidth="1"/>
    <col min="6650" max="6650" width="12.140625" style="66" customWidth="1"/>
    <col min="6651" max="6651" width="8.7109375" style="66" customWidth="1"/>
    <col min="6652" max="6652" width="12.140625" style="66" customWidth="1"/>
    <col min="6653" max="6653" width="8.7109375" style="66" customWidth="1"/>
    <col min="6654" max="6654" width="12.140625" style="66" customWidth="1"/>
    <col min="6655" max="6655" width="8.7109375" style="66" customWidth="1"/>
    <col min="6656" max="6656" width="12.140625" style="66" customWidth="1"/>
    <col min="6657" max="6657" width="8.7109375" style="66" customWidth="1"/>
    <col min="6658" max="6658" width="12.140625" style="66" customWidth="1"/>
    <col min="6659" max="6659" width="8.7109375" style="66" customWidth="1"/>
    <col min="6660" max="6660" width="12.140625" style="66" customWidth="1"/>
    <col min="6661" max="6661" width="8.7109375" style="66" customWidth="1"/>
    <col min="6662" max="6662" width="12.140625" style="66" customWidth="1"/>
    <col min="6663" max="6663" width="8.7109375" style="66" customWidth="1"/>
    <col min="6664" max="6664" width="12.140625" style="66" customWidth="1"/>
    <col min="6665" max="6665" width="8.7109375" style="66" customWidth="1"/>
    <col min="6666" max="6666" width="12.140625" style="66" customWidth="1"/>
    <col min="6667" max="6667" width="8.7109375" style="66" customWidth="1"/>
    <col min="6668" max="6668" width="11.28515625" style="66" customWidth="1"/>
    <col min="6669" max="6669" width="11.28515625" style="66" bestFit="1" customWidth="1"/>
    <col min="6670" max="6670" width="9.140625" style="66"/>
    <col min="6671" max="6671" width="10.28515625" style="66" bestFit="1" customWidth="1"/>
    <col min="6672" max="6672" width="13.140625" style="66" customWidth="1"/>
    <col min="6673" max="6900" width="9.140625" style="66"/>
    <col min="6901" max="6901" width="5.42578125" style="66" customWidth="1"/>
    <col min="6902" max="6902" width="56.140625" style="66" customWidth="1"/>
    <col min="6903" max="6903" width="8.7109375" style="66" customWidth="1"/>
    <col min="6904" max="6904" width="12.140625" style="66" customWidth="1"/>
    <col min="6905" max="6905" width="8.7109375" style="66" customWidth="1"/>
    <col min="6906" max="6906" width="12.140625" style="66" customWidth="1"/>
    <col min="6907" max="6907" width="8.7109375" style="66" customWidth="1"/>
    <col min="6908" max="6908" width="12.140625" style="66" customWidth="1"/>
    <col min="6909" max="6909" width="8.7109375" style="66" customWidth="1"/>
    <col min="6910" max="6910" width="12.140625" style="66" customWidth="1"/>
    <col min="6911" max="6911" width="8.7109375" style="66" customWidth="1"/>
    <col min="6912" max="6912" width="12.140625" style="66" customWidth="1"/>
    <col min="6913" max="6913" width="8.7109375" style="66" customWidth="1"/>
    <col min="6914" max="6914" width="12.140625" style="66" customWidth="1"/>
    <col min="6915" max="6915" width="8.7109375" style="66" customWidth="1"/>
    <col min="6916" max="6916" width="12.140625" style="66" customWidth="1"/>
    <col min="6917" max="6917" width="8.7109375" style="66" customWidth="1"/>
    <col min="6918" max="6918" width="12.140625" style="66" customWidth="1"/>
    <col min="6919" max="6919" width="8.7109375" style="66" customWidth="1"/>
    <col min="6920" max="6920" width="12.140625" style="66" customWidth="1"/>
    <col min="6921" max="6921" width="8.7109375" style="66" customWidth="1"/>
    <col min="6922" max="6922" width="12.140625" style="66" customWidth="1"/>
    <col min="6923" max="6923" width="8.7109375" style="66" customWidth="1"/>
    <col min="6924" max="6924" width="11.28515625" style="66" customWidth="1"/>
    <col min="6925" max="6925" width="11.28515625" style="66" bestFit="1" customWidth="1"/>
    <col min="6926" max="6926" width="9.140625" style="66"/>
    <col min="6927" max="6927" width="10.28515625" style="66" bestFit="1" customWidth="1"/>
    <col min="6928" max="6928" width="13.140625" style="66" customWidth="1"/>
    <col min="6929" max="7156" width="9.140625" style="66"/>
    <col min="7157" max="7157" width="5.42578125" style="66" customWidth="1"/>
    <col min="7158" max="7158" width="56.140625" style="66" customWidth="1"/>
    <col min="7159" max="7159" width="8.7109375" style="66" customWidth="1"/>
    <col min="7160" max="7160" width="12.140625" style="66" customWidth="1"/>
    <col min="7161" max="7161" width="8.7109375" style="66" customWidth="1"/>
    <col min="7162" max="7162" width="12.140625" style="66" customWidth="1"/>
    <col min="7163" max="7163" width="8.7109375" style="66" customWidth="1"/>
    <col min="7164" max="7164" width="12.140625" style="66" customWidth="1"/>
    <col min="7165" max="7165" width="8.7109375" style="66" customWidth="1"/>
    <col min="7166" max="7166" width="12.140625" style="66" customWidth="1"/>
    <col min="7167" max="7167" width="8.7109375" style="66" customWidth="1"/>
    <col min="7168" max="7168" width="12.140625" style="66" customWidth="1"/>
    <col min="7169" max="7169" width="8.7109375" style="66" customWidth="1"/>
    <col min="7170" max="7170" width="12.140625" style="66" customWidth="1"/>
    <col min="7171" max="7171" width="8.7109375" style="66" customWidth="1"/>
    <col min="7172" max="7172" width="12.140625" style="66" customWidth="1"/>
    <col min="7173" max="7173" width="8.7109375" style="66" customWidth="1"/>
    <col min="7174" max="7174" width="12.140625" style="66" customWidth="1"/>
    <col min="7175" max="7175" width="8.7109375" style="66" customWidth="1"/>
    <col min="7176" max="7176" width="12.140625" style="66" customWidth="1"/>
    <col min="7177" max="7177" width="8.7109375" style="66" customWidth="1"/>
    <col min="7178" max="7178" width="12.140625" style="66" customWidth="1"/>
    <col min="7179" max="7179" width="8.7109375" style="66" customWidth="1"/>
    <col min="7180" max="7180" width="11.28515625" style="66" customWidth="1"/>
    <col min="7181" max="7181" width="11.28515625" style="66" bestFit="1" customWidth="1"/>
    <col min="7182" max="7182" width="9.140625" style="66"/>
    <col min="7183" max="7183" width="10.28515625" style="66" bestFit="1" customWidth="1"/>
    <col min="7184" max="7184" width="13.140625" style="66" customWidth="1"/>
    <col min="7185" max="7412" width="9.140625" style="66"/>
    <col min="7413" max="7413" width="5.42578125" style="66" customWidth="1"/>
    <col min="7414" max="7414" width="56.140625" style="66" customWidth="1"/>
    <col min="7415" max="7415" width="8.7109375" style="66" customWidth="1"/>
    <col min="7416" max="7416" width="12.140625" style="66" customWidth="1"/>
    <col min="7417" max="7417" width="8.7109375" style="66" customWidth="1"/>
    <col min="7418" max="7418" width="12.140625" style="66" customWidth="1"/>
    <col min="7419" max="7419" width="8.7109375" style="66" customWidth="1"/>
    <col min="7420" max="7420" width="12.140625" style="66" customWidth="1"/>
    <col min="7421" max="7421" width="8.7109375" style="66" customWidth="1"/>
    <col min="7422" max="7422" width="12.140625" style="66" customWidth="1"/>
    <col min="7423" max="7423" width="8.7109375" style="66" customWidth="1"/>
    <col min="7424" max="7424" width="12.140625" style="66" customWidth="1"/>
    <col min="7425" max="7425" width="8.7109375" style="66" customWidth="1"/>
    <col min="7426" max="7426" width="12.140625" style="66" customWidth="1"/>
    <col min="7427" max="7427" width="8.7109375" style="66" customWidth="1"/>
    <col min="7428" max="7428" width="12.140625" style="66" customWidth="1"/>
    <col min="7429" max="7429" width="8.7109375" style="66" customWidth="1"/>
    <col min="7430" max="7430" width="12.140625" style="66" customWidth="1"/>
    <col min="7431" max="7431" width="8.7109375" style="66" customWidth="1"/>
    <col min="7432" max="7432" width="12.140625" style="66" customWidth="1"/>
    <col min="7433" max="7433" width="8.7109375" style="66" customWidth="1"/>
    <col min="7434" max="7434" width="12.140625" style="66" customWidth="1"/>
    <col min="7435" max="7435" width="8.7109375" style="66" customWidth="1"/>
    <col min="7436" max="7436" width="11.28515625" style="66" customWidth="1"/>
    <col min="7437" max="7437" width="11.28515625" style="66" bestFit="1" customWidth="1"/>
    <col min="7438" max="7438" width="9.140625" style="66"/>
    <col min="7439" max="7439" width="10.28515625" style="66" bestFit="1" customWidth="1"/>
    <col min="7440" max="7440" width="13.140625" style="66" customWidth="1"/>
    <col min="7441" max="7668" width="9.140625" style="66"/>
    <col min="7669" max="7669" width="5.42578125" style="66" customWidth="1"/>
    <col min="7670" max="7670" width="56.140625" style="66" customWidth="1"/>
    <col min="7671" max="7671" width="8.7109375" style="66" customWidth="1"/>
    <col min="7672" max="7672" width="12.140625" style="66" customWidth="1"/>
    <col min="7673" max="7673" width="8.7109375" style="66" customWidth="1"/>
    <col min="7674" max="7674" width="12.140625" style="66" customWidth="1"/>
    <col min="7675" max="7675" width="8.7109375" style="66" customWidth="1"/>
    <col min="7676" max="7676" width="12.140625" style="66" customWidth="1"/>
    <col min="7677" max="7677" width="8.7109375" style="66" customWidth="1"/>
    <col min="7678" max="7678" width="12.140625" style="66" customWidth="1"/>
    <col min="7679" max="7679" width="8.7109375" style="66" customWidth="1"/>
    <col min="7680" max="7680" width="12.140625" style="66" customWidth="1"/>
    <col min="7681" max="7681" width="8.7109375" style="66" customWidth="1"/>
    <col min="7682" max="7682" width="12.140625" style="66" customWidth="1"/>
    <col min="7683" max="7683" width="8.7109375" style="66" customWidth="1"/>
    <col min="7684" max="7684" width="12.140625" style="66" customWidth="1"/>
    <col min="7685" max="7685" width="8.7109375" style="66" customWidth="1"/>
    <col min="7686" max="7686" width="12.140625" style="66" customWidth="1"/>
    <col min="7687" max="7687" width="8.7109375" style="66" customWidth="1"/>
    <col min="7688" max="7688" width="12.140625" style="66" customWidth="1"/>
    <col min="7689" max="7689" width="8.7109375" style="66" customWidth="1"/>
    <col min="7690" max="7690" width="12.140625" style="66" customWidth="1"/>
    <col min="7691" max="7691" width="8.7109375" style="66" customWidth="1"/>
    <col min="7692" max="7692" width="11.28515625" style="66" customWidth="1"/>
    <col min="7693" max="7693" width="11.28515625" style="66" bestFit="1" customWidth="1"/>
    <col min="7694" max="7694" width="9.140625" style="66"/>
    <col min="7695" max="7695" width="10.28515625" style="66" bestFit="1" customWidth="1"/>
    <col min="7696" max="7696" width="13.140625" style="66" customWidth="1"/>
    <col min="7697" max="7924" width="9.140625" style="66"/>
    <col min="7925" max="7925" width="5.42578125" style="66" customWidth="1"/>
    <col min="7926" max="7926" width="56.140625" style="66" customWidth="1"/>
    <col min="7927" max="7927" width="8.7109375" style="66" customWidth="1"/>
    <col min="7928" max="7928" width="12.140625" style="66" customWidth="1"/>
    <col min="7929" max="7929" width="8.7109375" style="66" customWidth="1"/>
    <col min="7930" max="7930" width="12.140625" style="66" customWidth="1"/>
    <col min="7931" max="7931" width="8.7109375" style="66" customWidth="1"/>
    <col min="7932" max="7932" width="12.140625" style="66" customWidth="1"/>
    <col min="7933" max="7933" width="8.7109375" style="66" customWidth="1"/>
    <col min="7934" max="7934" width="12.140625" style="66" customWidth="1"/>
    <col min="7935" max="7935" width="8.7109375" style="66" customWidth="1"/>
    <col min="7936" max="7936" width="12.140625" style="66" customWidth="1"/>
    <col min="7937" max="7937" width="8.7109375" style="66" customWidth="1"/>
    <col min="7938" max="7938" width="12.140625" style="66" customWidth="1"/>
    <col min="7939" max="7939" width="8.7109375" style="66" customWidth="1"/>
    <col min="7940" max="7940" width="12.140625" style="66" customWidth="1"/>
    <col min="7941" max="7941" width="8.7109375" style="66" customWidth="1"/>
    <col min="7942" max="7942" width="12.140625" style="66" customWidth="1"/>
    <col min="7943" max="7943" width="8.7109375" style="66" customWidth="1"/>
    <col min="7944" max="7944" width="12.140625" style="66" customWidth="1"/>
    <col min="7945" max="7945" width="8.7109375" style="66" customWidth="1"/>
    <col min="7946" max="7946" width="12.140625" style="66" customWidth="1"/>
    <col min="7947" max="7947" width="8.7109375" style="66" customWidth="1"/>
    <col min="7948" max="7948" width="11.28515625" style="66" customWidth="1"/>
    <col min="7949" max="7949" width="11.28515625" style="66" bestFit="1" customWidth="1"/>
    <col min="7950" max="7950" width="9.140625" style="66"/>
    <col min="7951" max="7951" width="10.28515625" style="66" bestFit="1" customWidth="1"/>
    <col min="7952" max="7952" width="13.140625" style="66" customWidth="1"/>
    <col min="7953" max="8180" width="9.140625" style="66"/>
    <col min="8181" max="8181" width="5.42578125" style="66" customWidth="1"/>
    <col min="8182" max="8182" width="56.140625" style="66" customWidth="1"/>
    <col min="8183" max="8183" width="8.7109375" style="66" customWidth="1"/>
    <col min="8184" max="8184" width="12.140625" style="66" customWidth="1"/>
    <col min="8185" max="8185" width="8.7109375" style="66" customWidth="1"/>
    <col min="8186" max="8186" width="12.140625" style="66" customWidth="1"/>
    <col min="8187" max="8187" width="8.7109375" style="66" customWidth="1"/>
    <col min="8188" max="8188" width="12.140625" style="66" customWidth="1"/>
    <col min="8189" max="8189" width="8.7109375" style="66" customWidth="1"/>
    <col min="8190" max="8190" width="12.140625" style="66" customWidth="1"/>
    <col min="8191" max="8191" width="8.7109375" style="66" customWidth="1"/>
    <col min="8192" max="8192" width="12.140625" style="66" customWidth="1"/>
    <col min="8193" max="8193" width="8.7109375" style="66" customWidth="1"/>
    <col min="8194" max="8194" width="12.140625" style="66" customWidth="1"/>
    <col min="8195" max="8195" width="8.7109375" style="66" customWidth="1"/>
    <col min="8196" max="8196" width="12.140625" style="66" customWidth="1"/>
    <col min="8197" max="8197" width="8.7109375" style="66" customWidth="1"/>
    <col min="8198" max="8198" width="12.140625" style="66" customWidth="1"/>
    <col min="8199" max="8199" width="8.7109375" style="66" customWidth="1"/>
    <col min="8200" max="8200" width="12.140625" style="66" customWidth="1"/>
    <col min="8201" max="8201" width="8.7109375" style="66" customWidth="1"/>
    <col min="8202" max="8202" width="12.140625" style="66" customWidth="1"/>
    <col min="8203" max="8203" width="8.7109375" style="66" customWidth="1"/>
    <col min="8204" max="8204" width="11.28515625" style="66" customWidth="1"/>
    <col min="8205" max="8205" width="11.28515625" style="66" bestFit="1" customWidth="1"/>
    <col min="8206" max="8206" width="9.140625" style="66"/>
    <col min="8207" max="8207" width="10.28515625" style="66" bestFit="1" customWidth="1"/>
    <col min="8208" max="8208" width="13.140625" style="66" customWidth="1"/>
    <col min="8209" max="8436" width="9.140625" style="66"/>
    <col min="8437" max="8437" width="5.42578125" style="66" customWidth="1"/>
    <col min="8438" max="8438" width="56.140625" style="66" customWidth="1"/>
    <col min="8439" max="8439" width="8.7109375" style="66" customWidth="1"/>
    <col min="8440" max="8440" width="12.140625" style="66" customWidth="1"/>
    <col min="8441" max="8441" width="8.7109375" style="66" customWidth="1"/>
    <col min="8442" max="8442" width="12.140625" style="66" customWidth="1"/>
    <col min="8443" max="8443" width="8.7109375" style="66" customWidth="1"/>
    <col min="8444" max="8444" width="12.140625" style="66" customWidth="1"/>
    <col min="8445" max="8445" width="8.7109375" style="66" customWidth="1"/>
    <col min="8446" max="8446" width="12.140625" style="66" customWidth="1"/>
    <col min="8447" max="8447" width="8.7109375" style="66" customWidth="1"/>
    <col min="8448" max="8448" width="12.140625" style="66" customWidth="1"/>
    <col min="8449" max="8449" width="8.7109375" style="66" customWidth="1"/>
    <col min="8450" max="8450" width="12.140625" style="66" customWidth="1"/>
    <col min="8451" max="8451" width="8.7109375" style="66" customWidth="1"/>
    <col min="8452" max="8452" width="12.140625" style="66" customWidth="1"/>
    <col min="8453" max="8453" width="8.7109375" style="66" customWidth="1"/>
    <col min="8454" max="8454" width="12.140625" style="66" customWidth="1"/>
    <col min="8455" max="8455" width="8.7109375" style="66" customWidth="1"/>
    <col min="8456" max="8456" width="12.140625" style="66" customWidth="1"/>
    <col min="8457" max="8457" width="8.7109375" style="66" customWidth="1"/>
    <col min="8458" max="8458" width="12.140625" style="66" customWidth="1"/>
    <col min="8459" max="8459" width="8.7109375" style="66" customWidth="1"/>
    <col min="8460" max="8460" width="11.28515625" style="66" customWidth="1"/>
    <col min="8461" max="8461" width="11.28515625" style="66" bestFit="1" customWidth="1"/>
    <col min="8462" max="8462" width="9.140625" style="66"/>
    <col min="8463" max="8463" width="10.28515625" style="66" bestFit="1" customWidth="1"/>
    <col min="8464" max="8464" width="13.140625" style="66" customWidth="1"/>
    <col min="8465" max="8692" width="9.140625" style="66"/>
    <col min="8693" max="8693" width="5.42578125" style="66" customWidth="1"/>
    <col min="8694" max="8694" width="56.140625" style="66" customWidth="1"/>
    <col min="8695" max="8695" width="8.7109375" style="66" customWidth="1"/>
    <col min="8696" max="8696" width="12.140625" style="66" customWidth="1"/>
    <col min="8697" max="8697" width="8.7109375" style="66" customWidth="1"/>
    <col min="8698" max="8698" width="12.140625" style="66" customWidth="1"/>
    <col min="8699" max="8699" width="8.7109375" style="66" customWidth="1"/>
    <col min="8700" max="8700" width="12.140625" style="66" customWidth="1"/>
    <col min="8701" max="8701" width="8.7109375" style="66" customWidth="1"/>
    <col min="8702" max="8702" width="12.140625" style="66" customWidth="1"/>
    <col min="8703" max="8703" width="8.7109375" style="66" customWidth="1"/>
    <col min="8704" max="8704" width="12.140625" style="66" customWidth="1"/>
    <col min="8705" max="8705" width="8.7109375" style="66" customWidth="1"/>
    <col min="8706" max="8706" width="12.140625" style="66" customWidth="1"/>
    <col min="8707" max="8707" width="8.7109375" style="66" customWidth="1"/>
    <col min="8708" max="8708" width="12.140625" style="66" customWidth="1"/>
    <col min="8709" max="8709" width="8.7109375" style="66" customWidth="1"/>
    <col min="8710" max="8710" width="12.140625" style="66" customWidth="1"/>
    <col min="8711" max="8711" width="8.7109375" style="66" customWidth="1"/>
    <col min="8712" max="8712" width="12.140625" style="66" customWidth="1"/>
    <col min="8713" max="8713" width="8.7109375" style="66" customWidth="1"/>
    <col min="8714" max="8714" width="12.140625" style="66" customWidth="1"/>
    <col min="8715" max="8715" width="8.7109375" style="66" customWidth="1"/>
    <col min="8716" max="8716" width="11.28515625" style="66" customWidth="1"/>
    <col min="8717" max="8717" width="11.28515625" style="66" bestFit="1" customWidth="1"/>
    <col min="8718" max="8718" width="9.140625" style="66"/>
    <col min="8719" max="8719" width="10.28515625" style="66" bestFit="1" customWidth="1"/>
    <col min="8720" max="8720" width="13.140625" style="66" customWidth="1"/>
    <col min="8721" max="8948" width="9.140625" style="66"/>
    <col min="8949" max="8949" width="5.42578125" style="66" customWidth="1"/>
    <col min="8950" max="8950" width="56.140625" style="66" customWidth="1"/>
    <col min="8951" max="8951" width="8.7109375" style="66" customWidth="1"/>
    <col min="8952" max="8952" width="12.140625" style="66" customWidth="1"/>
    <col min="8953" max="8953" width="8.7109375" style="66" customWidth="1"/>
    <col min="8954" max="8954" width="12.140625" style="66" customWidth="1"/>
    <col min="8955" max="8955" width="8.7109375" style="66" customWidth="1"/>
    <col min="8956" max="8956" width="12.140625" style="66" customWidth="1"/>
    <col min="8957" max="8957" width="8.7109375" style="66" customWidth="1"/>
    <col min="8958" max="8958" width="12.140625" style="66" customWidth="1"/>
    <col min="8959" max="8959" width="8.7109375" style="66" customWidth="1"/>
    <col min="8960" max="8960" width="12.140625" style="66" customWidth="1"/>
    <col min="8961" max="8961" width="8.7109375" style="66" customWidth="1"/>
    <col min="8962" max="8962" width="12.140625" style="66" customWidth="1"/>
    <col min="8963" max="8963" width="8.7109375" style="66" customWidth="1"/>
    <col min="8964" max="8964" width="12.140625" style="66" customWidth="1"/>
    <col min="8965" max="8965" width="8.7109375" style="66" customWidth="1"/>
    <col min="8966" max="8966" width="12.140625" style="66" customWidth="1"/>
    <col min="8967" max="8967" width="8.7109375" style="66" customWidth="1"/>
    <col min="8968" max="8968" width="12.140625" style="66" customWidth="1"/>
    <col min="8969" max="8969" width="8.7109375" style="66" customWidth="1"/>
    <col min="8970" max="8970" width="12.140625" style="66" customWidth="1"/>
    <col min="8971" max="8971" width="8.7109375" style="66" customWidth="1"/>
    <col min="8972" max="8972" width="11.28515625" style="66" customWidth="1"/>
    <col min="8973" max="8973" width="11.28515625" style="66" bestFit="1" customWidth="1"/>
    <col min="8974" max="8974" width="9.140625" style="66"/>
    <col min="8975" max="8975" width="10.28515625" style="66" bestFit="1" customWidth="1"/>
    <col min="8976" max="8976" width="13.140625" style="66" customWidth="1"/>
    <col min="8977" max="9204" width="9.140625" style="66"/>
    <col min="9205" max="9205" width="5.42578125" style="66" customWidth="1"/>
    <col min="9206" max="9206" width="56.140625" style="66" customWidth="1"/>
    <col min="9207" max="9207" width="8.7109375" style="66" customWidth="1"/>
    <col min="9208" max="9208" width="12.140625" style="66" customWidth="1"/>
    <col min="9209" max="9209" width="8.7109375" style="66" customWidth="1"/>
    <col min="9210" max="9210" width="12.140625" style="66" customWidth="1"/>
    <col min="9211" max="9211" width="8.7109375" style="66" customWidth="1"/>
    <col min="9212" max="9212" width="12.140625" style="66" customWidth="1"/>
    <col min="9213" max="9213" width="8.7109375" style="66" customWidth="1"/>
    <col min="9214" max="9214" width="12.140625" style="66" customWidth="1"/>
    <col min="9215" max="9215" width="8.7109375" style="66" customWidth="1"/>
    <col min="9216" max="9216" width="12.140625" style="66" customWidth="1"/>
    <col min="9217" max="9217" width="8.7109375" style="66" customWidth="1"/>
    <col min="9218" max="9218" width="12.140625" style="66" customWidth="1"/>
    <col min="9219" max="9219" width="8.7109375" style="66" customWidth="1"/>
    <col min="9220" max="9220" width="12.140625" style="66" customWidth="1"/>
    <col min="9221" max="9221" width="8.7109375" style="66" customWidth="1"/>
    <col min="9222" max="9222" width="12.140625" style="66" customWidth="1"/>
    <col min="9223" max="9223" width="8.7109375" style="66" customWidth="1"/>
    <col min="9224" max="9224" width="12.140625" style="66" customWidth="1"/>
    <col min="9225" max="9225" width="8.7109375" style="66" customWidth="1"/>
    <col min="9226" max="9226" width="12.140625" style="66" customWidth="1"/>
    <col min="9227" max="9227" width="8.7109375" style="66" customWidth="1"/>
    <col min="9228" max="9228" width="11.28515625" style="66" customWidth="1"/>
    <col min="9229" max="9229" width="11.28515625" style="66" bestFit="1" customWidth="1"/>
    <col min="9230" max="9230" width="9.140625" style="66"/>
    <col min="9231" max="9231" width="10.28515625" style="66" bestFit="1" customWidth="1"/>
    <col min="9232" max="9232" width="13.140625" style="66" customWidth="1"/>
    <col min="9233" max="9460" width="9.140625" style="66"/>
    <col min="9461" max="9461" width="5.42578125" style="66" customWidth="1"/>
    <col min="9462" max="9462" width="56.140625" style="66" customWidth="1"/>
    <col min="9463" max="9463" width="8.7109375" style="66" customWidth="1"/>
    <col min="9464" max="9464" width="12.140625" style="66" customWidth="1"/>
    <col min="9465" max="9465" width="8.7109375" style="66" customWidth="1"/>
    <col min="9466" max="9466" width="12.140625" style="66" customWidth="1"/>
    <col min="9467" max="9467" width="8.7109375" style="66" customWidth="1"/>
    <col min="9468" max="9468" width="12.140625" style="66" customWidth="1"/>
    <col min="9469" max="9469" width="8.7109375" style="66" customWidth="1"/>
    <col min="9470" max="9470" width="12.140625" style="66" customWidth="1"/>
    <col min="9471" max="9471" width="8.7109375" style="66" customWidth="1"/>
    <col min="9472" max="9472" width="12.140625" style="66" customWidth="1"/>
    <col min="9473" max="9473" width="8.7109375" style="66" customWidth="1"/>
    <col min="9474" max="9474" width="12.140625" style="66" customWidth="1"/>
    <col min="9475" max="9475" width="8.7109375" style="66" customWidth="1"/>
    <col min="9476" max="9476" width="12.140625" style="66" customWidth="1"/>
    <col min="9477" max="9477" width="8.7109375" style="66" customWidth="1"/>
    <col min="9478" max="9478" width="12.140625" style="66" customWidth="1"/>
    <col min="9479" max="9479" width="8.7109375" style="66" customWidth="1"/>
    <col min="9480" max="9480" width="12.140625" style="66" customWidth="1"/>
    <col min="9481" max="9481" width="8.7109375" style="66" customWidth="1"/>
    <col min="9482" max="9482" width="12.140625" style="66" customWidth="1"/>
    <col min="9483" max="9483" width="8.7109375" style="66" customWidth="1"/>
    <col min="9484" max="9484" width="11.28515625" style="66" customWidth="1"/>
    <col min="9485" max="9485" width="11.28515625" style="66" bestFit="1" customWidth="1"/>
    <col min="9486" max="9486" width="9.140625" style="66"/>
    <col min="9487" max="9487" width="10.28515625" style="66" bestFit="1" customWidth="1"/>
    <col min="9488" max="9488" width="13.140625" style="66" customWidth="1"/>
    <col min="9489" max="9716" width="9.140625" style="66"/>
    <col min="9717" max="9717" width="5.42578125" style="66" customWidth="1"/>
    <col min="9718" max="9718" width="56.140625" style="66" customWidth="1"/>
    <col min="9719" max="9719" width="8.7109375" style="66" customWidth="1"/>
    <col min="9720" max="9720" width="12.140625" style="66" customWidth="1"/>
    <col min="9721" max="9721" width="8.7109375" style="66" customWidth="1"/>
    <col min="9722" max="9722" width="12.140625" style="66" customWidth="1"/>
    <col min="9723" max="9723" width="8.7109375" style="66" customWidth="1"/>
    <col min="9724" max="9724" width="12.140625" style="66" customWidth="1"/>
    <col min="9725" max="9725" width="8.7109375" style="66" customWidth="1"/>
    <col min="9726" max="9726" width="12.140625" style="66" customWidth="1"/>
    <col min="9727" max="9727" width="8.7109375" style="66" customWidth="1"/>
    <col min="9728" max="9728" width="12.140625" style="66" customWidth="1"/>
    <col min="9729" max="9729" width="8.7109375" style="66" customWidth="1"/>
    <col min="9730" max="9730" width="12.140625" style="66" customWidth="1"/>
    <col min="9731" max="9731" width="8.7109375" style="66" customWidth="1"/>
    <col min="9732" max="9732" width="12.140625" style="66" customWidth="1"/>
    <col min="9733" max="9733" width="8.7109375" style="66" customWidth="1"/>
    <col min="9734" max="9734" width="12.140625" style="66" customWidth="1"/>
    <col min="9735" max="9735" width="8.7109375" style="66" customWidth="1"/>
    <col min="9736" max="9736" width="12.140625" style="66" customWidth="1"/>
    <col min="9737" max="9737" width="8.7109375" style="66" customWidth="1"/>
    <col min="9738" max="9738" width="12.140625" style="66" customWidth="1"/>
    <col min="9739" max="9739" width="8.7109375" style="66" customWidth="1"/>
    <col min="9740" max="9740" width="11.28515625" style="66" customWidth="1"/>
    <col min="9741" max="9741" width="11.28515625" style="66" bestFit="1" customWidth="1"/>
    <col min="9742" max="9742" width="9.140625" style="66"/>
    <col min="9743" max="9743" width="10.28515625" style="66" bestFit="1" customWidth="1"/>
    <col min="9744" max="9744" width="13.140625" style="66" customWidth="1"/>
    <col min="9745" max="9972" width="9.140625" style="66"/>
    <col min="9973" max="9973" width="5.42578125" style="66" customWidth="1"/>
    <col min="9974" max="9974" width="56.140625" style="66" customWidth="1"/>
    <col min="9975" max="9975" width="8.7109375" style="66" customWidth="1"/>
    <col min="9976" max="9976" width="12.140625" style="66" customWidth="1"/>
    <col min="9977" max="9977" width="8.7109375" style="66" customWidth="1"/>
    <col min="9978" max="9978" width="12.140625" style="66" customWidth="1"/>
    <col min="9979" max="9979" width="8.7109375" style="66" customWidth="1"/>
    <col min="9980" max="9980" width="12.140625" style="66" customWidth="1"/>
    <col min="9981" max="9981" width="8.7109375" style="66" customWidth="1"/>
    <col min="9982" max="9982" width="12.140625" style="66" customWidth="1"/>
    <col min="9983" max="9983" width="8.7109375" style="66" customWidth="1"/>
    <col min="9984" max="9984" width="12.140625" style="66" customWidth="1"/>
    <col min="9985" max="9985" width="8.7109375" style="66" customWidth="1"/>
    <col min="9986" max="9986" width="12.140625" style="66" customWidth="1"/>
    <col min="9987" max="9987" width="8.7109375" style="66" customWidth="1"/>
    <col min="9988" max="9988" width="12.140625" style="66" customWidth="1"/>
    <col min="9989" max="9989" width="8.7109375" style="66" customWidth="1"/>
    <col min="9990" max="9990" width="12.140625" style="66" customWidth="1"/>
    <col min="9991" max="9991" width="8.7109375" style="66" customWidth="1"/>
    <col min="9992" max="9992" width="12.140625" style="66" customWidth="1"/>
    <col min="9993" max="9993" width="8.7109375" style="66" customWidth="1"/>
    <col min="9994" max="9994" width="12.140625" style="66" customWidth="1"/>
    <col min="9995" max="9995" width="8.7109375" style="66" customWidth="1"/>
    <col min="9996" max="9996" width="11.28515625" style="66" customWidth="1"/>
    <col min="9997" max="9997" width="11.28515625" style="66" bestFit="1" customWidth="1"/>
    <col min="9998" max="9998" width="9.140625" style="66"/>
    <col min="9999" max="9999" width="10.28515625" style="66" bestFit="1" customWidth="1"/>
    <col min="10000" max="10000" width="13.140625" style="66" customWidth="1"/>
    <col min="10001" max="10228" width="9.140625" style="66"/>
    <col min="10229" max="10229" width="5.42578125" style="66" customWidth="1"/>
    <col min="10230" max="10230" width="56.140625" style="66" customWidth="1"/>
    <col min="10231" max="10231" width="8.7109375" style="66" customWidth="1"/>
    <col min="10232" max="10232" width="12.140625" style="66" customWidth="1"/>
    <col min="10233" max="10233" width="8.7109375" style="66" customWidth="1"/>
    <col min="10234" max="10234" width="12.140625" style="66" customWidth="1"/>
    <col min="10235" max="10235" width="8.7109375" style="66" customWidth="1"/>
    <col min="10236" max="10236" width="12.140625" style="66" customWidth="1"/>
    <col min="10237" max="10237" width="8.7109375" style="66" customWidth="1"/>
    <col min="10238" max="10238" width="12.140625" style="66" customWidth="1"/>
    <col min="10239" max="10239" width="8.7109375" style="66" customWidth="1"/>
    <col min="10240" max="10240" width="12.140625" style="66" customWidth="1"/>
    <col min="10241" max="10241" width="8.7109375" style="66" customWidth="1"/>
    <col min="10242" max="10242" width="12.140625" style="66" customWidth="1"/>
    <col min="10243" max="10243" width="8.7109375" style="66" customWidth="1"/>
    <col min="10244" max="10244" width="12.140625" style="66" customWidth="1"/>
    <col min="10245" max="10245" width="8.7109375" style="66" customWidth="1"/>
    <col min="10246" max="10246" width="12.140625" style="66" customWidth="1"/>
    <col min="10247" max="10247" width="8.7109375" style="66" customWidth="1"/>
    <col min="10248" max="10248" width="12.140625" style="66" customWidth="1"/>
    <col min="10249" max="10249" width="8.7109375" style="66" customWidth="1"/>
    <col min="10250" max="10250" width="12.140625" style="66" customWidth="1"/>
    <col min="10251" max="10251" width="8.7109375" style="66" customWidth="1"/>
    <col min="10252" max="10252" width="11.28515625" style="66" customWidth="1"/>
    <col min="10253" max="10253" width="11.28515625" style="66" bestFit="1" customWidth="1"/>
    <col min="10254" max="10254" width="9.140625" style="66"/>
    <col min="10255" max="10255" width="10.28515625" style="66" bestFit="1" customWidth="1"/>
    <col min="10256" max="10256" width="13.140625" style="66" customWidth="1"/>
    <col min="10257" max="10484" width="9.140625" style="66"/>
    <col min="10485" max="10485" width="5.42578125" style="66" customWidth="1"/>
    <col min="10486" max="10486" width="56.140625" style="66" customWidth="1"/>
    <col min="10487" max="10487" width="8.7109375" style="66" customWidth="1"/>
    <col min="10488" max="10488" width="12.140625" style="66" customWidth="1"/>
    <col min="10489" max="10489" width="8.7109375" style="66" customWidth="1"/>
    <col min="10490" max="10490" width="12.140625" style="66" customWidth="1"/>
    <col min="10491" max="10491" width="8.7109375" style="66" customWidth="1"/>
    <col min="10492" max="10492" width="12.140625" style="66" customWidth="1"/>
    <col min="10493" max="10493" width="8.7109375" style="66" customWidth="1"/>
    <col min="10494" max="10494" width="12.140625" style="66" customWidth="1"/>
    <col min="10495" max="10495" width="8.7109375" style="66" customWidth="1"/>
    <col min="10496" max="10496" width="12.140625" style="66" customWidth="1"/>
    <col min="10497" max="10497" width="8.7109375" style="66" customWidth="1"/>
    <col min="10498" max="10498" width="12.140625" style="66" customWidth="1"/>
    <col min="10499" max="10499" width="8.7109375" style="66" customWidth="1"/>
    <col min="10500" max="10500" width="12.140625" style="66" customWidth="1"/>
    <col min="10501" max="10501" width="8.7109375" style="66" customWidth="1"/>
    <col min="10502" max="10502" width="12.140625" style="66" customWidth="1"/>
    <col min="10503" max="10503" width="8.7109375" style="66" customWidth="1"/>
    <col min="10504" max="10504" width="12.140625" style="66" customWidth="1"/>
    <col min="10505" max="10505" width="8.7109375" style="66" customWidth="1"/>
    <col min="10506" max="10506" width="12.140625" style="66" customWidth="1"/>
    <col min="10507" max="10507" width="8.7109375" style="66" customWidth="1"/>
    <col min="10508" max="10508" width="11.28515625" style="66" customWidth="1"/>
    <col min="10509" max="10509" width="11.28515625" style="66" bestFit="1" customWidth="1"/>
    <col min="10510" max="10510" width="9.140625" style="66"/>
    <col min="10511" max="10511" width="10.28515625" style="66" bestFit="1" customWidth="1"/>
    <col min="10512" max="10512" width="13.140625" style="66" customWidth="1"/>
    <col min="10513" max="10740" width="9.140625" style="66"/>
    <col min="10741" max="10741" width="5.42578125" style="66" customWidth="1"/>
    <col min="10742" max="10742" width="56.140625" style="66" customWidth="1"/>
    <col min="10743" max="10743" width="8.7109375" style="66" customWidth="1"/>
    <col min="10744" max="10744" width="12.140625" style="66" customWidth="1"/>
    <col min="10745" max="10745" width="8.7109375" style="66" customWidth="1"/>
    <col min="10746" max="10746" width="12.140625" style="66" customWidth="1"/>
    <col min="10747" max="10747" width="8.7109375" style="66" customWidth="1"/>
    <col min="10748" max="10748" width="12.140625" style="66" customWidth="1"/>
    <col min="10749" max="10749" width="8.7109375" style="66" customWidth="1"/>
    <col min="10750" max="10750" width="12.140625" style="66" customWidth="1"/>
    <col min="10751" max="10751" width="8.7109375" style="66" customWidth="1"/>
    <col min="10752" max="10752" width="12.140625" style="66" customWidth="1"/>
    <col min="10753" max="10753" width="8.7109375" style="66" customWidth="1"/>
    <col min="10754" max="10754" width="12.140625" style="66" customWidth="1"/>
    <col min="10755" max="10755" width="8.7109375" style="66" customWidth="1"/>
    <col min="10756" max="10756" width="12.140625" style="66" customWidth="1"/>
    <col min="10757" max="10757" width="8.7109375" style="66" customWidth="1"/>
    <col min="10758" max="10758" width="12.140625" style="66" customWidth="1"/>
    <col min="10759" max="10759" width="8.7109375" style="66" customWidth="1"/>
    <col min="10760" max="10760" width="12.140625" style="66" customWidth="1"/>
    <col min="10761" max="10761" width="8.7109375" style="66" customWidth="1"/>
    <col min="10762" max="10762" width="12.140625" style="66" customWidth="1"/>
    <col min="10763" max="10763" width="8.7109375" style="66" customWidth="1"/>
    <col min="10764" max="10764" width="11.28515625" style="66" customWidth="1"/>
    <col min="10765" max="10765" width="11.28515625" style="66" bestFit="1" customWidth="1"/>
    <col min="10766" max="10766" width="9.140625" style="66"/>
    <col min="10767" max="10767" width="10.28515625" style="66" bestFit="1" customWidth="1"/>
    <col min="10768" max="10768" width="13.140625" style="66" customWidth="1"/>
    <col min="10769" max="10996" width="9.140625" style="66"/>
    <col min="10997" max="10997" width="5.42578125" style="66" customWidth="1"/>
    <col min="10998" max="10998" width="56.140625" style="66" customWidth="1"/>
    <col min="10999" max="10999" width="8.7109375" style="66" customWidth="1"/>
    <col min="11000" max="11000" width="12.140625" style="66" customWidth="1"/>
    <col min="11001" max="11001" width="8.7109375" style="66" customWidth="1"/>
    <col min="11002" max="11002" width="12.140625" style="66" customWidth="1"/>
    <col min="11003" max="11003" width="8.7109375" style="66" customWidth="1"/>
    <col min="11004" max="11004" width="12.140625" style="66" customWidth="1"/>
    <col min="11005" max="11005" width="8.7109375" style="66" customWidth="1"/>
    <col min="11006" max="11006" width="12.140625" style="66" customWidth="1"/>
    <col min="11007" max="11007" width="8.7109375" style="66" customWidth="1"/>
    <col min="11008" max="11008" width="12.140625" style="66" customWidth="1"/>
    <col min="11009" max="11009" width="8.7109375" style="66" customWidth="1"/>
    <col min="11010" max="11010" width="12.140625" style="66" customWidth="1"/>
    <col min="11011" max="11011" width="8.7109375" style="66" customWidth="1"/>
    <col min="11012" max="11012" width="12.140625" style="66" customWidth="1"/>
    <col min="11013" max="11013" width="8.7109375" style="66" customWidth="1"/>
    <col min="11014" max="11014" width="12.140625" style="66" customWidth="1"/>
    <col min="11015" max="11015" width="8.7109375" style="66" customWidth="1"/>
    <col min="11016" max="11016" width="12.140625" style="66" customWidth="1"/>
    <col min="11017" max="11017" width="8.7109375" style="66" customWidth="1"/>
    <col min="11018" max="11018" width="12.140625" style="66" customWidth="1"/>
    <col min="11019" max="11019" width="8.7109375" style="66" customWidth="1"/>
    <col min="11020" max="11020" width="11.28515625" style="66" customWidth="1"/>
    <col min="11021" max="11021" width="11.28515625" style="66" bestFit="1" customWidth="1"/>
    <col min="11022" max="11022" width="9.140625" style="66"/>
    <col min="11023" max="11023" width="10.28515625" style="66" bestFit="1" customWidth="1"/>
    <col min="11024" max="11024" width="13.140625" style="66" customWidth="1"/>
    <col min="11025" max="11252" width="9.140625" style="66"/>
    <col min="11253" max="11253" width="5.42578125" style="66" customWidth="1"/>
    <col min="11254" max="11254" width="56.140625" style="66" customWidth="1"/>
    <col min="11255" max="11255" width="8.7109375" style="66" customWidth="1"/>
    <col min="11256" max="11256" width="12.140625" style="66" customWidth="1"/>
    <col min="11257" max="11257" width="8.7109375" style="66" customWidth="1"/>
    <col min="11258" max="11258" width="12.140625" style="66" customWidth="1"/>
    <col min="11259" max="11259" width="8.7109375" style="66" customWidth="1"/>
    <col min="11260" max="11260" width="12.140625" style="66" customWidth="1"/>
    <col min="11261" max="11261" width="8.7109375" style="66" customWidth="1"/>
    <col min="11262" max="11262" width="12.140625" style="66" customWidth="1"/>
    <col min="11263" max="11263" width="8.7109375" style="66" customWidth="1"/>
    <col min="11264" max="11264" width="12.140625" style="66" customWidth="1"/>
    <col min="11265" max="11265" width="8.7109375" style="66" customWidth="1"/>
    <col min="11266" max="11266" width="12.140625" style="66" customWidth="1"/>
    <col min="11267" max="11267" width="8.7109375" style="66" customWidth="1"/>
    <col min="11268" max="11268" width="12.140625" style="66" customWidth="1"/>
    <col min="11269" max="11269" width="8.7109375" style="66" customWidth="1"/>
    <col min="11270" max="11270" width="12.140625" style="66" customWidth="1"/>
    <col min="11271" max="11271" width="8.7109375" style="66" customWidth="1"/>
    <col min="11272" max="11272" width="12.140625" style="66" customWidth="1"/>
    <col min="11273" max="11273" width="8.7109375" style="66" customWidth="1"/>
    <col min="11274" max="11274" width="12.140625" style="66" customWidth="1"/>
    <col min="11275" max="11275" width="8.7109375" style="66" customWidth="1"/>
    <col min="11276" max="11276" width="11.28515625" style="66" customWidth="1"/>
    <col min="11277" max="11277" width="11.28515625" style="66" bestFit="1" customWidth="1"/>
    <col min="11278" max="11278" width="9.140625" style="66"/>
    <col min="11279" max="11279" width="10.28515625" style="66" bestFit="1" customWidth="1"/>
    <col min="11280" max="11280" width="13.140625" style="66" customWidth="1"/>
    <col min="11281" max="11508" width="9.140625" style="66"/>
    <col min="11509" max="11509" width="5.42578125" style="66" customWidth="1"/>
    <col min="11510" max="11510" width="56.140625" style="66" customWidth="1"/>
    <col min="11511" max="11511" width="8.7109375" style="66" customWidth="1"/>
    <col min="11512" max="11512" width="12.140625" style="66" customWidth="1"/>
    <col min="11513" max="11513" width="8.7109375" style="66" customWidth="1"/>
    <col min="11514" max="11514" width="12.140625" style="66" customWidth="1"/>
    <col min="11515" max="11515" width="8.7109375" style="66" customWidth="1"/>
    <col min="11516" max="11516" width="12.140625" style="66" customWidth="1"/>
    <col min="11517" max="11517" width="8.7109375" style="66" customWidth="1"/>
    <col min="11518" max="11518" width="12.140625" style="66" customWidth="1"/>
    <col min="11519" max="11519" width="8.7109375" style="66" customWidth="1"/>
    <col min="11520" max="11520" width="12.140625" style="66" customWidth="1"/>
    <col min="11521" max="11521" width="8.7109375" style="66" customWidth="1"/>
    <col min="11522" max="11522" width="12.140625" style="66" customWidth="1"/>
    <col min="11523" max="11523" width="8.7109375" style="66" customWidth="1"/>
    <col min="11524" max="11524" width="12.140625" style="66" customWidth="1"/>
    <col min="11525" max="11525" width="8.7109375" style="66" customWidth="1"/>
    <col min="11526" max="11526" width="12.140625" style="66" customWidth="1"/>
    <col min="11527" max="11527" width="8.7109375" style="66" customWidth="1"/>
    <col min="11528" max="11528" width="12.140625" style="66" customWidth="1"/>
    <col min="11529" max="11529" width="8.7109375" style="66" customWidth="1"/>
    <col min="11530" max="11530" width="12.140625" style="66" customWidth="1"/>
    <col min="11531" max="11531" width="8.7109375" style="66" customWidth="1"/>
    <col min="11532" max="11532" width="11.28515625" style="66" customWidth="1"/>
    <col min="11533" max="11533" width="11.28515625" style="66" bestFit="1" customWidth="1"/>
    <col min="11534" max="11534" width="9.140625" style="66"/>
    <col min="11535" max="11535" width="10.28515625" style="66" bestFit="1" customWidth="1"/>
    <col min="11536" max="11536" width="13.140625" style="66" customWidth="1"/>
    <col min="11537" max="11764" width="9.140625" style="66"/>
    <col min="11765" max="11765" width="5.42578125" style="66" customWidth="1"/>
    <col min="11766" max="11766" width="56.140625" style="66" customWidth="1"/>
    <col min="11767" max="11767" width="8.7109375" style="66" customWidth="1"/>
    <col min="11768" max="11768" width="12.140625" style="66" customWidth="1"/>
    <col min="11769" max="11769" width="8.7109375" style="66" customWidth="1"/>
    <col min="11770" max="11770" width="12.140625" style="66" customWidth="1"/>
    <col min="11771" max="11771" width="8.7109375" style="66" customWidth="1"/>
    <col min="11772" max="11772" width="12.140625" style="66" customWidth="1"/>
    <col min="11773" max="11773" width="8.7109375" style="66" customWidth="1"/>
    <col min="11774" max="11774" width="12.140625" style="66" customWidth="1"/>
    <col min="11775" max="11775" width="8.7109375" style="66" customWidth="1"/>
    <col min="11776" max="11776" width="12.140625" style="66" customWidth="1"/>
    <col min="11777" max="11777" width="8.7109375" style="66" customWidth="1"/>
    <col min="11778" max="11778" width="12.140625" style="66" customWidth="1"/>
    <col min="11779" max="11779" width="8.7109375" style="66" customWidth="1"/>
    <col min="11780" max="11780" width="12.140625" style="66" customWidth="1"/>
    <col min="11781" max="11781" width="8.7109375" style="66" customWidth="1"/>
    <col min="11782" max="11782" width="12.140625" style="66" customWidth="1"/>
    <col min="11783" max="11783" width="8.7109375" style="66" customWidth="1"/>
    <col min="11784" max="11784" width="12.140625" style="66" customWidth="1"/>
    <col min="11785" max="11785" width="8.7109375" style="66" customWidth="1"/>
    <col min="11786" max="11786" width="12.140625" style="66" customWidth="1"/>
    <col min="11787" max="11787" width="8.7109375" style="66" customWidth="1"/>
    <col min="11788" max="11788" width="11.28515625" style="66" customWidth="1"/>
    <col min="11789" max="11789" width="11.28515625" style="66" bestFit="1" customWidth="1"/>
    <col min="11790" max="11790" width="9.140625" style="66"/>
    <col min="11791" max="11791" width="10.28515625" style="66" bestFit="1" customWidth="1"/>
    <col min="11792" max="11792" width="13.140625" style="66" customWidth="1"/>
    <col min="11793" max="12020" width="9.140625" style="66"/>
    <col min="12021" max="12021" width="5.42578125" style="66" customWidth="1"/>
    <col min="12022" max="12022" width="56.140625" style="66" customWidth="1"/>
    <col min="12023" max="12023" width="8.7109375" style="66" customWidth="1"/>
    <col min="12024" max="12024" width="12.140625" style="66" customWidth="1"/>
    <col min="12025" max="12025" width="8.7109375" style="66" customWidth="1"/>
    <col min="12026" max="12026" width="12.140625" style="66" customWidth="1"/>
    <col min="12027" max="12027" width="8.7109375" style="66" customWidth="1"/>
    <col min="12028" max="12028" width="12.140625" style="66" customWidth="1"/>
    <col min="12029" max="12029" width="8.7109375" style="66" customWidth="1"/>
    <col min="12030" max="12030" width="12.140625" style="66" customWidth="1"/>
    <col min="12031" max="12031" width="8.7109375" style="66" customWidth="1"/>
    <col min="12032" max="12032" width="12.140625" style="66" customWidth="1"/>
    <col min="12033" max="12033" width="8.7109375" style="66" customWidth="1"/>
    <col min="12034" max="12034" width="12.140625" style="66" customWidth="1"/>
    <col min="12035" max="12035" width="8.7109375" style="66" customWidth="1"/>
    <col min="12036" max="12036" width="12.140625" style="66" customWidth="1"/>
    <col min="12037" max="12037" width="8.7109375" style="66" customWidth="1"/>
    <col min="12038" max="12038" width="12.140625" style="66" customWidth="1"/>
    <col min="12039" max="12039" width="8.7109375" style="66" customWidth="1"/>
    <col min="12040" max="12040" width="12.140625" style="66" customWidth="1"/>
    <col min="12041" max="12041" width="8.7109375" style="66" customWidth="1"/>
    <col min="12042" max="12042" width="12.140625" style="66" customWidth="1"/>
    <col min="12043" max="12043" width="8.7109375" style="66" customWidth="1"/>
    <col min="12044" max="12044" width="11.28515625" style="66" customWidth="1"/>
    <col min="12045" max="12045" width="11.28515625" style="66" bestFit="1" customWidth="1"/>
    <col min="12046" max="12046" width="9.140625" style="66"/>
    <col min="12047" max="12047" width="10.28515625" style="66" bestFit="1" customWidth="1"/>
    <col min="12048" max="12048" width="13.140625" style="66" customWidth="1"/>
    <col min="12049" max="12276" width="9.140625" style="66"/>
    <col min="12277" max="12277" width="5.42578125" style="66" customWidth="1"/>
    <col min="12278" max="12278" width="56.140625" style="66" customWidth="1"/>
    <col min="12279" max="12279" width="8.7109375" style="66" customWidth="1"/>
    <col min="12280" max="12280" width="12.140625" style="66" customWidth="1"/>
    <col min="12281" max="12281" width="8.7109375" style="66" customWidth="1"/>
    <col min="12282" max="12282" width="12.140625" style="66" customWidth="1"/>
    <col min="12283" max="12283" width="8.7109375" style="66" customWidth="1"/>
    <col min="12284" max="12284" width="12.140625" style="66" customWidth="1"/>
    <col min="12285" max="12285" width="8.7109375" style="66" customWidth="1"/>
    <col min="12286" max="12286" width="12.140625" style="66" customWidth="1"/>
    <col min="12287" max="12287" width="8.7109375" style="66" customWidth="1"/>
    <col min="12288" max="12288" width="12.140625" style="66" customWidth="1"/>
    <col min="12289" max="12289" width="8.7109375" style="66" customWidth="1"/>
    <col min="12290" max="12290" width="12.140625" style="66" customWidth="1"/>
    <col min="12291" max="12291" width="8.7109375" style="66" customWidth="1"/>
    <col min="12292" max="12292" width="12.140625" style="66" customWidth="1"/>
    <col min="12293" max="12293" width="8.7109375" style="66" customWidth="1"/>
    <col min="12294" max="12294" width="12.140625" style="66" customWidth="1"/>
    <col min="12295" max="12295" width="8.7109375" style="66" customWidth="1"/>
    <col min="12296" max="12296" width="12.140625" style="66" customWidth="1"/>
    <col min="12297" max="12297" width="8.7109375" style="66" customWidth="1"/>
    <col min="12298" max="12298" width="12.140625" style="66" customWidth="1"/>
    <col min="12299" max="12299" width="8.7109375" style="66" customWidth="1"/>
    <col min="12300" max="12300" width="11.28515625" style="66" customWidth="1"/>
    <col min="12301" max="12301" width="11.28515625" style="66" bestFit="1" customWidth="1"/>
    <col min="12302" max="12302" width="9.140625" style="66"/>
    <col min="12303" max="12303" width="10.28515625" style="66" bestFit="1" customWidth="1"/>
    <col min="12304" max="12304" width="13.140625" style="66" customWidth="1"/>
    <col min="12305" max="12532" width="9.140625" style="66"/>
    <col min="12533" max="12533" width="5.42578125" style="66" customWidth="1"/>
    <col min="12534" max="12534" width="56.140625" style="66" customWidth="1"/>
    <col min="12535" max="12535" width="8.7109375" style="66" customWidth="1"/>
    <col min="12536" max="12536" width="12.140625" style="66" customWidth="1"/>
    <col min="12537" max="12537" width="8.7109375" style="66" customWidth="1"/>
    <col min="12538" max="12538" width="12.140625" style="66" customWidth="1"/>
    <col min="12539" max="12539" width="8.7109375" style="66" customWidth="1"/>
    <col min="12540" max="12540" width="12.140625" style="66" customWidth="1"/>
    <col min="12541" max="12541" width="8.7109375" style="66" customWidth="1"/>
    <col min="12542" max="12542" width="12.140625" style="66" customWidth="1"/>
    <col min="12543" max="12543" width="8.7109375" style="66" customWidth="1"/>
    <col min="12544" max="12544" width="12.140625" style="66" customWidth="1"/>
    <col min="12545" max="12545" width="8.7109375" style="66" customWidth="1"/>
    <col min="12546" max="12546" width="12.140625" style="66" customWidth="1"/>
    <col min="12547" max="12547" width="8.7109375" style="66" customWidth="1"/>
    <col min="12548" max="12548" width="12.140625" style="66" customWidth="1"/>
    <col min="12549" max="12549" width="8.7109375" style="66" customWidth="1"/>
    <col min="12550" max="12550" width="12.140625" style="66" customWidth="1"/>
    <col min="12551" max="12551" width="8.7109375" style="66" customWidth="1"/>
    <col min="12552" max="12552" width="12.140625" style="66" customWidth="1"/>
    <col min="12553" max="12553" width="8.7109375" style="66" customWidth="1"/>
    <col min="12554" max="12554" width="12.140625" style="66" customWidth="1"/>
    <col min="12555" max="12555" width="8.7109375" style="66" customWidth="1"/>
    <col min="12556" max="12556" width="11.28515625" style="66" customWidth="1"/>
    <col min="12557" max="12557" width="11.28515625" style="66" bestFit="1" customWidth="1"/>
    <col min="12558" max="12558" width="9.140625" style="66"/>
    <col min="12559" max="12559" width="10.28515625" style="66" bestFit="1" customWidth="1"/>
    <col min="12560" max="12560" width="13.140625" style="66" customWidth="1"/>
    <col min="12561" max="12788" width="9.140625" style="66"/>
    <col min="12789" max="12789" width="5.42578125" style="66" customWidth="1"/>
    <col min="12790" max="12790" width="56.140625" style="66" customWidth="1"/>
    <col min="12791" max="12791" width="8.7109375" style="66" customWidth="1"/>
    <col min="12792" max="12792" width="12.140625" style="66" customWidth="1"/>
    <col min="12793" max="12793" width="8.7109375" style="66" customWidth="1"/>
    <col min="12794" max="12794" width="12.140625" style="66" customWidth="1"/>
    <col min="12795" max="12795" width="8.7109375" style="66" customWidth="1"/>
    <col min="12796" max="12796" width="12.140625" style="66" customWidth="1"/>
    <col min="12797" max="12797" width="8.7109375" style="66" customWidth="1"/>
    <col min="12798" max="12798" width="12.140625" style="66" customWidth="1"/>
    <col min="12799" max="12799" width="8.7109375" style="66" customWidth="1"/>
    <col min="12800" max="12800" width="12.140625" style="66" customWidth="1"/>
    <col min="12801" max="12801" width="8.7109375" style="66" customWidth="1"/>
    <col min="12802" max="12802" width="12.140625" style="66" customWidth="1"/>
    <col min="12803" max="12803" width="8.7109375" style="66" customWidth="1"/>
    <col min="12804" max="12804" width="12.140625" style="66" customWidth="1"/>
    <col min="12805" max="12805" width="8.7109375" style="66" customWidth="1"/>
    <col min="12806" max="12806" width="12.140625" style="66" customWidth="1"/>
    <col min="12807" max="12807" width="8.7109375" style="66" customWidth="1"/>
    <col min="12808" max="12808" width="12.140625" style="66" customWidth="1"/>
    <col min="12809" max="12809" width="8.7109375" style="66" customWidth="1"/>
    <col min="12810" max="12810" width="12.140625" style="66" customWidth="1"/>
    <col min="12811" max="12811" width="8.7109375" style="66" customWidth="1"/>
    <col min="12812" max="12812" width="11.28515625" style="66" customWidth="1"/>
    <col min="12813" max="12813" width="11.28515625" style="66" bestFit="1" customWidth="1"/>
    <col min="12814" max="12814" width="9.140625" style="66"/>
    <col min="12815" max="12815" width="10.28515625" style="66" bestFit="1" customWidth="1"/>
    <col min="12816" max="12816" width="13.140625" style="66" customWidth="1"/>
    <col min="12817" max="13044" width="9.140625" style="66"/>
    <col min="13045" max="13045" width="5.42578125" style="66" customWidth="1"/>
    <col min="13046" max="13046" width="56.140625" style="66" customWidth="1"/>
    <col min="13047" max="13047" width="8.7109375" style="66" customWidth="1"/>
    <col min="13048" max="13048" width="12.140625" style="66" customWidth="1"/>
    <col min="13049" max="13049" width="8.7109375" style="66" customWidth="1"/>
    <col min="13050" max="13050" width="12.140625" style="66" customWidth="1"/>
    <col min="13051" max="13051" width="8.7109375" style="66" customWidth="1"/>
    <col min="13052" max="13052" width="12.140625" style="66" customWidth="1"/>
    <col min="13053" max="13053" width="8.7109375" style="66" customWidth="1"/>
    <col min="13054" max="13054" width="12.140625" style="66" customWidth="1"/>
    <col min="13055" max="13055" width="8.7109375" style="66" customWidth="1"/>
    <col min="13056" max="13056" width="12.140625" style="66" customWidth="1"/>
    <col min="13057" max="13057" width="8.7109375" style="66" customWidth="1"/>
    <col min="13058" max="13058" width="12.140625" style="66" customWidth="1"/>
    <col min="13059" max="13059" width="8.7109375" style="66" customWidth="1"/>
    <col min="13060" max="13060" width="12.140625" style="66" customWidth="1"/>
    <col min="13061" max="13061" width="8.7109375" style="66" customWidth="1"/>
    <col min="13062" max="13062" width="12.140625" style="66" customWidth="1"/>
    <col min="13063" max="13063" width="8.7109375" style="66" customWidth="1"/>
    <col min="13064" max="13064" width="12.140625" style="66" customWidth="1"/>
    <col min="13065" max="13065" width="8.7109375" style="66" customWidth="1"/>
    <col min="13066" max="13066" width="12.140625" style="66" customWidth="1"/>
    <col min="13067" max="13067" width="8.7109375" style="66" customWidth="1"/>
    <col min="13068" max="13068" width="11.28515625" style="66" customWidth="1"/>
    <col min="13069" max="13069" width="11.28515625" style="66" bestFit="1" customWidth="1"/>
    <col min="13070" max="13070" width="9.140625" style="66"/>
    <col min="13071" max="13071" width="10.28515625" style="66" bestFit="1" customWidth="1"/>
    <col min="13072" max="13072" width="13.140625" style="66" customWidth="1"/>
    <col min="13073" max="13300" width="9.140625" style="66"/>
    <col min="13301" max="13301" width="5.42578125" style="66" customWidth="1"/>
    <col min="13302" max="13302" width="56.140625" style="66" customWidth="1"/>
    <col min="13303" max="13303" width="8.7109375" style="66" customWidth="1"/>
    <col min="13304" max="13304" width="12.140625" style="66" customWidth="1"/>
    <col min="13305" max="13305" width="8.7109375" style="66" customWidth="1"/>
    <col min="13306" max="13306" width="12.140625" style="66" customWidth="1"/>
    <col min="13307" max="13307" width="8.7109375" style="66" customWidth="1"/>
    <col min="13308" max="13308" width="12.140625" style="66" customWidth="1"/>
    <col min="13309" max="13309" width="8.7109375" style="66" customWidth="1"/>
    <col min="13310" max="13310" width="12.140625" style="66" customWidth="1"/>
    <col min="13311" max="13311" width="8.7109375" style="66" customWidth="1"/>
    <col min="13312" max="13312" width="12.140625" style="66" customWidth="1"/>
    <col min="13313" max="13313" width="8.7109375" style="66" customWidth="1"/>
    <col min="13314" max="13314" width="12.140625" style="66" customWidth="1"/>
    <col min="13315" max="13315" width="8.7109375" style="66" customWidth="1"/>
    <col min="13316" max="13316" width="12.140625" style="66" customWidth="1"/>
    <col min="13317" max="13317" width="8.7109375" style="66" customWidth="1"/>
    <col min="13318" max="13318" width="12.140625" style="66" customWidth="1"/>
    <col min="13319" max="13319" width="8.7109375" style="66" customWidth="1"/>
    <col min="13320" max="13320" width="12.140625" style="66" customWidth="1"/>
    <col min="13321" max="13321" width="8.7109375" style="66" customWidth="1"/>
    <col min="13322" max="13322" width="12.140625" style="66" customWidth="1"/>
    <col min="13323" max="13323" width="8.7109375" style="66" customWidth="1"/>
    <col min="13324" max="13324" width="11.28515625" style="66" customWidth="1"/>
    <col min="13325" max="13325" width="11.28515625" style="66" bestFit="1" customWidth="1"/>
    <col min="13326" max="13326" width="9.140625" style="66"/>
    <col min="13327" max="13327" width="10.28515625" style="66" bestFit="1" customWidth="1"/>
    <col min="13328" max="13328" width="13.140625" style="66" customWidth="1"/>
    <col min="13329" max="13556" width="9.140625" style="66"/>
    <col min="13557" max="13557" width="5.42578125" style="66" customWidth="1"/>
    <col min="13558" max="13558" width="56.140625" style="66" customWidth="1"/>
    <col min="13559" max="13559" width="8.7109375" style="66" customWidth="1"/>
    <col min="13560" max="13560" width="12.140625" style="66" customWidth="1"/>
    <col min="13561" max="13561" width="8.7109375" style="66" customWidth="1"/>
    <col min="13562" max="13562" width="12.140625" style="66" customWidth="1"/>
    <col min="13563" max="13563" width="8.7109375" style="66" customWidth="1"/>
    <col min="13564" max="13564" width="12.140625" style="66" customWidth="1"/>
    <col min="13565" max="13565" width="8.7109375" style="66" customWidth="1"/>
    <col min="13566" max="13566" width="12.140625" style="66" customWidth="1"/>
    <col min="13567" max="13567" width="8.7109375" style="66" customWidth="1"/>
    <col min="13568" max="13568" width="12.140625" style="66" customWidth="1"/>
    <col min="13569" max="13569" width="8.7109375" style="66" customWidth="1"/>
    <col min="13570" max="13570" width="12.140625" style="66" customWidth="1"/>
    <col min="13571" max="13571" width="8.7109375" style="66" customWidth="1"/>
    <col min="13572" max="13572" width="12.140625" style="66" customWidth="1"/>
    <col min="13573" max="13573" width="8.7109375" style="66" customWidth="1"/>
    <col min="13574" max="13574" width="12.140625" style="66" customWidth="1"/>
    <col min="13575" max="13575" width="8.7109375" style="66" customWidth="1"/>
    <col min="13576" max="13576" width="12.140625" style="66" customWidth="1"/>
    <col min="13577" max="13577" width="8.7109375" style="66" customWidth="1"/>
    <col min="13578" max="13578" width="12.140625" style="66" customWidth="1"/>
    <col min="13579" max="13579" width="8.7109375" style="66" customWidth="1"/>
    <col min="13580" max="13580" width="11.28515625" style="66" customWidth="1"/>
    <col min="13581" max="13581" width="11.28515625" style="66" bestFit="1" customWidth="1"/>
    <col min="13582" max="13582" width="9.140625" style="66"/>
    <col min="13583" max="13583" width="10.28515625" style="66" bestFit="1" customWidth="1"/>
    <col min="13584" max="13584" width="13.140625" style="66" customWidth="1"/>
    <col min="13585" max="13812" width="9.140625" style="66"/>
    <col min="13813" max="13813" width="5.42578125" style="66" customWidth="1"/>
    <col min="13814" max="13814" width="56.140625" style="66" customWidth="1"/>
    <col min="13815" max="13815" width="8.7109375" style="66" customWidth="1"/>
    <col min="13816" max="13816" width="12.140625" style="66" customWidth="1"/>
    <col min="13817" max="13817" width="8.7109375" style="66" customWidth="1"/>
    <col min="13818" max="13818" width="12.140625" style="66" customWidth="1"/>
    <col min="13819" max="13819" width="8.7109375" style="66" customWidth="1"/>
    <col min="13820" max="13820" width="12.140625" style="66" customWidth="1"/>
    <col min="13821" max="13821" width="8.7109375" style="66" customWidth="1"/>
    <col min="13822" max="13822" width="12.140625" style="66" customWidth="1"/>
    <col min="13823" max="13823" width="8.7109375" style="66" customWidth="1"/>
    <col min="13824" max="13824" width="12.140625" style="66" customWidth="1"/>
    <col min="13825" max="13825" width="8.7109375" style="66" customWidth="1"/>
    <col min="13826" max="13826" width="12.140625" style="66" customWidth="1"/>
    <col min="13827" max="13827" width="8.7109375" style="66" customWidth="1"/>
    <col min="13828" max="13828" width="12.140625" style="66" customWidth="1"/>
    <col min="13829" max="13829" width="8.7109375" style="66" customWidth="1"/>
    <col min="13830" max="13830" width="12.140625" style="66" customWidth="1"/>
    <col min="13831" max="13831" width="8.7109375" style="66" customWidth="1"/>
    <col min="13832" max="13832" width="12.140625" style="66" customWidth="1"/>
    <col min="13833" max="13833" width="8.7109375" style="66" customWidth="1"/>
    <col min="13834" max="13834" width="12.140625" style="66" customWidth="1"/>
    <col min="13835" max="13835" width="8.7109375" style="66" customWidth="1"/>
    <col min="13836" max="13836" width="11.28515625" style="66" customWidth="1"/>
    <col min="13837" max="13837" width="11.28515625" style="66" bestFit="1" customWidth="1"/>
    <col min="13838" max="13838" width="9.140625" style="66"/>
    <col min="13839" max="13839" width="10.28515625" style="66" bestFit="1" customWidth="1"/>
    <col min="13840" max="13840" width="13.140625" style="66" customWidth="1"/>
    <col min="13841" max="14068" width="9.140625" style="66"/>
    <col min="14069" max="14069" width="5.42578125" style="66" customWidth="1"/>
    <col min="14070" max="14070" width="56.140625" style="66" customWidth="1"/>
    <col min="14071" max="14071" width="8.7109375" style="66" customWidth="1"/>
    <col min="14072" max="14072" width="12.140625" style="66" customWidth="1"/>
    <col min="14073" max="14073" width="8.7109375" style="66" customWidth="1"/>
    <col min="14074" max="14074" width="12.140625" style="66" customWidth="1"/>
    <col min="14075" max="14075" width="8.7109375" style="66" customWidth="1"/>
    <col min="14076" max="14076" width="12.140625" style="66" customWidth="1"/>
    <col min="14077" max="14077" width="8.7109375" style="66" customWidth="1"/>
    <col min="14078" max="14078" width="12.140625" style="66" customWidth="1"/>
    <col min="14079" max="14079" width="8.7109375" style="66" customWidth="1"/>
    <col min="14080" max="14080" width="12.140625" style="66" customWidth="1"/>
    <col min="14081" max="14081" width="8.7109375" style="66" customWidth="1"/>
    <col min="14082" max="14082" width="12.140625" style="66" customWidth="1"/>
    <col min="14083" max="14083" width="8.7109375" style="66" customWidth="1"/>
    <col min="14084" max="14084" width="12.140625" style="66" customWidth="1"/>
    <col min="14085" max="14085" width="8.7109375" style="66" customWidth="1"/>
    <col min="14086" max="14086" width="12.140625" style="66" customWidth="1"/>
    <col min="14087" max="14087" width="8.7109375" style="66" customWidth="1"/>
    <col min="14088" max="14088" width="12.140625" style="66" customWidth="1"/>
    <col min="14089" max="14089" width="8.7109375" style="66" customWidth="1"/>
    <col min="14090" max="14090" width="12.140625" style="66" customWidth="1"/>
    <col min="14091" max="14091" width="8.7109375" style="66" customWidth="1"/>
    <col min="14092" max="14092" width="11.28515625" style="66" customWidth="1"/>
    <col min="14093" max="14093" width="11.28515625" style="66" bestFit="1" customWidth="1"/>
    <col min="14094" max="14094" width="9.140625" style="66"/>
    <col min="14095" max="14095" width="10.28515625" style="66" bestFit="1" customWidth="1"/>
    <col min="14096" max="14096" width="13.140625" style="66" customWidth="1"/>
    <col min="14097" max="14324" width="9.140625" style="66"/>
    <col min="14325" max="14325" width="5.42578125" style="66" customWidth="1"/>
    <col min="14326" max="14326" width="56.140625" style="66" customWidth="1"/>
    <col min="14327" max="14327" width="8.7109375" style="66" customWidth="1"/>
    <col min="14328" max="14328" width="12.140625" style="66" customWidth="1"/>
    <col min="14329" max="14329" width="8.7109375" style="66" customWidth="1"/>
    <col min="14330" max="14330" width="12.140625" style="66" customWidth="1"/>
    <col min="14331" max="14331" width="8.7109375" style="66" customWidth="1"/>
    <col min="14332" max="14332" width="12.140625" style="66" customWidth="1"/>
    <col min="14333" max="14333" width="8.7109375" style="66" customWidth="1"/>
    <col min="14334" max="14334" width="12.140625" style="66" customWidth="1"/>
    <col min="14335" max="14335" width="8.7109375" style="66" customWidth="1"/>
    <col min="14336" max="14336" width="12.140625" style="66" customWidth="1"/>
    <col min="14337" max="14337" width="8.7109375" style="66" customWidth="1"/>
    <col min="14338" max="14338" width="12.140625" style="66" customWidth="1"/>
    <col min="14339" max="14339" width="8.7109375" style="66" customWidth="1"/>
    <col min="14340" max="14340" width="12.140625" style="66" customWidth="1"/>
    <col min="14341" max="14341" width="8.7109375" style="66" customWidth="1"/>
    <col min="14342" max="14342" width="12.140625" style="66" customWidth="1"/>
    <col min="14343" max="14343" width="8.7109375" style="66" customWidth="1"/>
    <col min="14344" max="14344" width="12.140625" style="66" customWidth="1"/>
    <col min="14345" max="14345" width="8.7109375" style="66" customWidth="1"/>
    <col min="14346" max="14346" width="12.140625" style="66" customWidth="1"/>
    <col min="14347" max="14347" width="8.7109375" style="66" customWidth="1"/>
    <col min="14348" max="14348" width="11.28515625" style="66" customWidth="1"/>
    <col min="14349" max="14349" width="11.28515625" style="66" bestFit="1" customWidth="1"/>
    <col min="14350" max="14350" width="9.140625" style="66"/>
    <col min="14351" max="14351" width="10.28515625" style="66" bestFit="1" customWidth="1"/>
    <col min="14352" max="14352" width="13.140625" style="66" customWidth="1"/>
    <col min="14353" max="14580" width="9.140625" style="66"/>
    <col min="14581" max="14581" width="5.42578125" style="66" customWidth="1"/>
    <col min="14582" max="14582" width="56.140625" style="66" customWidth="1"/>
    <col min="14583" max="14583" width="8.7109375" style="66" customWidth="1"/>
    <col min="14584" max="14584" width="12.140625" style="66" customWidth="1"/>
    <col min="14585" max="14585" width="8.7109375" style="66" customWidth="1"/>
    <col min="14586" max="14586" width="12.140625" style="66" customWidth="1"/>
    <col min="14587" max="14587" width="8.7109375" style="66" customWidth="1"/>
    <col min="14588" max="14588" width="12.140625" style="66" customWidth="1"/>
    <col min="14589" max="14589" width="8.7109375" style="66" customWidth="1"/>
    <col min="14590" max="14590" width="12.140625" style="66" customWidth="1"/>
    <col min="14591" max="14591" width="8.7109375" style="66" customWidth="1"/>
    <col min="14592" max="14592" width="12.140625" style="66" customWidth="1"/>
    <col min="14593" max="14593" width="8.7109375" style="66" customWidth="1"/>
    <col min="14594" max="14594" width="12.140625" style="66" customWidth="1"/>
    <col min="14595" max="14595" width="8.7109375" style="66" customWidth="1"/>
    <col min="14596" max="14596" width="12.140625" style="66" customWidth="1"/>
    <col min="14597" max="14597" width="8.7109375" style="66" customWidth="1"/>
    <col min="14598" max="14598" width="12.140625" style="66" customWidth="1"/>
    <col min="14599" max="14599" width="8.7109375" style="66" customWidth="1"/>
    <col min="14600" max="14600" width="12.140625" style="66" customWidth="1"/>
    <col min="14601" max="14601" width="8.7109375" style="66" customWidth="1"/>
    <col min="14602" max="14602" width="12.140625" style="66" customWidth="1"/>
    <col min="14603" max="14603" width="8.7109375" style="66" customWidth="1"/>
    <col min="14604" max="14604" width="11.28515625" style="66" customWidth="1"/>
    <col min="14605" max="14605" width="11.28515625" style="66" bestFit="1" customWidth="1"/>
    <col min="14606" max="14606" width="9.140625" style="66"/>
    <col min="14607" max="14607" width="10.28515625" style="66" bestFit="1" customWidth="1"/>
    <col min="14608" max="14608" width="13.140625" style="66" customWidth="1"/>
    <col min="14609" max="14836" width="9.140625" style="66"/>
    <col min="14837" max="14837" width="5.42578125" style="66" customWidth="1"/>
    <col min="14838" max="14838" width="56.140625" style="66" customWidth="1"/>
    <col min="14839" max="14839" width="8.7109375" style="66" customWidth="1"/>
    <col min="14840" max="14840" width="12.140625" style="66" customWidth="1"/>
    <col min="14841" max="14841" width="8.7109375" style="66" customWidth="1"/>
    <col min="14842" max="14842" width="12.140625" style="66" customWidth="1"/>
    <col min="14843" max="14843" width="8.7109375" style="66" customWidth="1"/>
    <col min="14844" max="14844" width="12.140625" style="66" customWidth="1"/>
    <col min="14845" max="14845" width="8.7109375" style="66" customWidth="1"/>
    <col min="14846" max="14846" width="12.140625" style="66" customWidth="1"/>
    <col min="14847" max="14847" width="8.7109375" style="66" customWidth="1"/>
    <col min="14848" max="14848" width="12.140625" style="66" customWidth="1"/>
    <col min="14849" max="14849" width="8.7109375" style="66" customWidth="1"/>
    <col min="14850" max="14850" width="12.140625" style="66" customWidth="1"/>
    <col min="14851" max="14851" width="8.7109375" style="66" customWidth="1"/>
    <col min="14852" max="14852" width="12.140625" style="66" customWidth="1"/>
    <col min="14853" max="14853" width="8.7109375" style="66" customWidth="1"/>
    <col min="14854" max="14854" width="12.140625" style="66" customWidth="1"/>
    <col min="14855" max="14855" width="8.7109375" style="66" customWidth="1"/>
    <col min="14856" max="14856" width="12.140625" style="66" customWidth="1"/>
    <col min="14857" max="14857" width="8.7109375" style="66" customWidth="1"/>
    <col min="14858" max="14858" width="12.140625" style="66" customWidth="1"/>
    <col min="14859" max="14859" width="8.7109375" style="66" customWidth="1"/>
    <col min="14860" max="14860" width="11.28515625" style="66" customWidth="1"/>
    <col min="14861" max="14861" width="11.28515625" style="66" bestFit="1" customWidth="1"/>
    <col min="14862" max="14862" width="9.140625" style="66"/>
    <col min="14863" max="14863" width="10.28515625" style="66" bestFit="1" customWidth="1"/>
    <col min="14864" max="14864" width="13.140625" style="66" customWidth="1"/>
    <col min="14865" max="15092" width="9.140625" style="66"/>
    <col min="15093" max="15093" width="5.42578125" style="66" customWidth="1"/>
    <col min="15094" max="15094" width="56.140625" style="66" customWidth="1"/>
    <col min="15095" max="15095" width="8.7109375" style="66" customWidth="1"/>
    <col min="15096" max="15096" width="12.140625" style="66" customWidth="1"/>
    <col min="15097" max="15097" width="8.7109375" style="66" customWidth="1"/>
    <col min="15098" max="15098" width="12.140625" style="66" customWidth="1"/>
    <col min="15099" max="15099" width="8.7109375" style="66" customWidth="1"/>
    <col min="15100" max="15100" width="12.140625" style="66" customWidth="1"/>
    <col min="15101" max="15101" width="8.7109375" style="66" customWidth="1"/>
    <col min="15102" max="15102" width="12.140625" style="66" customWidth="1"/>
    <col min="15103" max="15103" width="8.7109375" style="66" customWidth="1"/>
    <col min="15104" max="15104" width="12.140625" style="66" customWidth="1"/>
    <col min="15105" max="15105" width="8.7109375" style="66" customWidth="1"/>
    <col min="15106" max="15106" width="12.140625" style="66" customWidth="1"/>
    <col min="15107" max="15107" width="8.7109375" style="66" customWidth="1"/>
    <col min="15108" max="15108" width="12.140625" style="66" customWidth="1"/>
    <col min="15109" max="15109" width="8.7109375" style="66" customWidth="1"/>
    <col min="15110" max="15110" width="12.140625" style="66" customWidth="1"/>
    <col min="15111" max="15111" width="8.7109375" style="66" customWidth="1"/>
    <col min="15112" max="15112" width="12.140625" style="66" customWidth="1"/>
    <col min="15113" max="15113" width="8.7109375" style="66" customWidth="1"/>
    <col min="15114" max="15114" width="12.140625" style="66" customWidth="1"/>
    <col min="15115" max="15115" width="8.7109375" style="66" customWidth="1"/>
    <col min="15116" max="15116" width="11.28515625" style="66" customWidth="1"/>
    <col min="15117" max="15117" width="11.28515625" style="66" bestFit="1" customWidth="1"/>
    <col min="15118" max="15118" width="9.140625" style="66"/>
    <col min="15119" max="15119" width="10.28515625" style="66" bestFit="1" customWidth="1"/>
    <col min="15120" max="15120" width="13.140625" style="66" customWidth="1"/>
    <col min="15121" max="15348" width="9.140625" style="66"/>
    <col min="15349" max="15349" width="5.42578125" style="66" customWidth="1"/>
    <col min="15350" max="15350" width="56.140625" style="66" customWidth="1"/>
    <col min="15351" max="15351" width="8.7109375" style="66" customWidth="1"/>
    <col min="15352" max="15352" width="12.140625" style="66" customWidth="1"/>
    <col min="15353" max="15353" width="8.7109375" style="66" customWidth="1"/>
    <col min="15354" max="15354" width="12.140625" style="66" customWidth="1"/>
    <col min="15355" max="15355" width="8.7109375" style="66" customWidth="1"/>
    <col min="15356" max="15356" width="12.140625" style="66" customWidth="1"/>
    <col min="15357" max="15357" width="8.7109375" style="66" customWidth="1"/>
    <col min="15358" max="15358" width="12.140625" style="66" customWidth="1"/>
    <col min="15359" max="15359" width="8.7109375" style="66" customWidth="1"/>
    <col min="15360" max="15360" width="12.140625" style="66" customWidth="1"/>
    <col min="15361" max="15361" width="8.7109375" style="66" customWidth="1"/>
    <col min="15362" max="15362" width="12.140625" style="66" customWidth="1"/>
    <col min="15363" max="15363" width="8.7109375" style="66" customWidth="1"/>
    <col min="15364" max="15364" width="12.140625" style="66" customWidth="1"/>
    <col min="15365" max="15365" width="8.7109375" style="66" customWidth="1"/>
    <col min="15366" max="15366" width="12.140625" style="66" customWidth="1"/>
    <col min="15367" max="15367" width="8.7109375" style="66" customWidth="1"/>
    <col min="15368" max="15368" width="12.140625" style="66" customWidth="1"/>
    <col min="15369" max="15369" width="8.7109375" style="66" customWidth="1"/>
    <col min="15370" max="15370" width="12.140625" style="66" customWidth="1"/>
    <col min="15371" max="15371" width="8.7109375" style="66" customWidth="1"/>
    <col min="15372" max="15372" width="11.28515625" style="66" customWidth="1"/>
    <col min="15373" max="15373" width="11.28515625" style="66" bestFit="1" customWidth="1"/>
    <col min="15374" max="15374" width="9.140625" style="66"/>
    <col min="15375" max="15375" width="10.28515625" style="66" bestFit="1" customWidth="1"/>
    <col min="15376" max="15376" width="13.140625" style="66" customWidth="1"/>
    <col min="15377" max="15604" width="9.140625" style="66"/>
    <col min="15605" max="15605" width="5.42578125" style="66" customWidth="1"/>
    <col min="15606" max="15606" width="56.140625" style="66" customWidth="1"/>
    <col min="15607" max="15607" width="8.7109375" style="66" customWidth="1"/>
    <col min="15608" max="15608" width="12.140625" style="66" customWidth="1"/>
    <col min="15609" max="15609" width="8.7109375" style="66" customWidth="1"/>
    <col min="15610" max="15610" width="12.140625" style="66" customWidth="1"/>
    <col min="15611" max="15611" width="8.7109375" style="66" customWidth="1"/>
    <col min="15612" max="15612" width="12.140625" style="66" customWidth="1"/>
    <col min="15613" max="15613" width="8.7109375" style="66" customWidth="1"/>
    <col min="15614" max="15614" width="12.140625" style="66" customWidth="1"/>
    <col min="15615" max="15615" width="8.7109375" style="66" customWidth="1"/>
    <col min="15616" max="15616" width="12.140625" style="66" customWidth="1"/>
    <col min="15617" max="15617" width="8.7109375" style="66" customWidth="1"/>
    <col min="15618" max="15618" width="12.140625" style="66" customWidth="1"/>
    <col min="15619" max="15619" width="8.7109375" style="66" customWidth="1"/>
    <col min="15620" max="15620" width="12.140625" style="66" customWidth="1"/>
    <col min="15621" max="15621" width="8.7109375" style="66" customWidth="1"/>
    <col min="15622" max="15622" width="12.140625" style="66" customWidth="1"/>
    <col min="15623" max="15623" width="8.7109375" style="66" customWidth="1"/>
    <col min="15624" max="15624" width="12.140625" style="66" customWidth="1"/>
    <col min="15625" max="15625" width="8.7109375" style="66" customWidth="1"/>
    <col min="15626" max="15626" width="12.140625" style="66" customWidth="1"/>
    <col min="15627" max="15627" width="8.7109375" style="66" customWidth="1"/>
    <col min="15628" max="15628" width="11.28515625" style="66" customWidth="1"/>
    <col min="15629" max="15629" width="11.28515625" style="66" bestFit="1" customWidth="1"/>
    <col min="15630" max="15630" width="9.140625" style="66"/>
    <col min="15631" max="15631" width="10.28515625" style="66" bestFit="1" customWidth="1"/>
    <col min="15632" max="15632" width="13.140625" style="66" customWidth="1"/>
    <col min="15633" max="15860" width="9.140625" style="66"/>
    <col min="15861" max="15861" width="5.42578125" style="66" customWidth="1"/>
    <col min="15862" max="15862" width="56.140625" style="66" customWidth="1"/>
    <col min="15863" max="15863" width="8.7109375" style="66" customWidth="1"/>
    <col min="15864" max="15864" width="12.140625" style="66" customWidth="1"/>
    <col min="15865" max="15865" width="8.7109375" style="66" customWidth="1"/>
    <col min="15866" max="15866" width="12.140625" style="66" customWidth="1"/>
    <col min="15867" max="15867" width="8.7109375" style="66" customWidth="1"/>
    <col min="15868" max="15868" width="12.140625" style="66" customWidth="1"/>
    <col min="15869" max="15869" width="8.7109375" style="66" customWidth="1"/>
    <col min="15870" max="15870" width="12.140625" style="66" customWidth="1"/>
    <col min="15871" max="15871" width="8.7109375" style="66" customWidth="1"/>
    <col min="15872" max="15872" width="12.140625" style="66" customWidth="1"/>
    <col min="15873" max="15873" width="8.7109375" style="66" customWidth="1"/>
    <col min="15874" max="15874" width="12.140625" style="66" customWidth="1"/>
    <col min="15875" max="15875" width="8.7109375" style="66" customWidth="1"/>
    <col min="15876" max="15876" width="12.140625" style="66" customWidth="1"/>
    <col min="15877" max="15877" width="8.7109375" style="66" customWidth="1"/>
    <col min="15878" max="15878" width="12.140625" style="66" customWidth="1"/>
    <col min="15879" max="15879" width="8.7109375" style="66" customWidth="1"/>
    <col min="15880" max="15880" width="12.140625" style="66" customWidth="1"/>
    <col min="15881" max="15881" width="8.7109375" style="66" customWidth="1"/>
    <col min="15882" max="15882" width="12.140625" style="66" customWidth="1"/>
    <col min="15883" max="15883" width="8.7109375" style="66" customWidth="1"/>
    <col min="15884" max="15884" width="11.28515625" style="66" customWidth="1"/>
    <col min="15885" max="15885" width="11.28515625" style="66" bestFit="1" customWidth="1"/>
    <col min="15886" max="15886" width="9.140625" style="66"/>
    <col min="15887" max="15887" width="10.28515625" style="66" bestFit="1" customWidth="1"/>
    <col min="15888" max="15888" width="13.140625" style="66" customWidth="1"/>
    <col min="15889" max="16116" width="9.140625" style="66"/>
    <col min="16117" max="16117" width="5.42578125" style="66" customWidth="1"/>
    <col min="16118" max="16118" width="56.140625" style="66" customWidth="1"/>
    <col min="16119" max="16119" width="8.7109375" style="66" customWidth="1"/>
    <col min="16120" max="16120" width="12.140625" style="66" customWidth="1"/>
    <col min="16121" max="16121" width="8.7109375" style="66" customWidth="1"/>
    <col min="16122" max="16122" width="12.140625" style="66" customWidth="1"/>
    <col min="16123" max="16123" width="8.7109375" style="66" customWidth="1"/>
    <col min="16124" max="16124" width="12.140625" style="66" customWidth="1"/>
    <col min="16125" max="16125" width="8.7109375" style="66" customWidth="1"/>
    <col min="16126" max="16126" width="12.140625" style="66" customWidth="1"/>
    <col min="16127" max="16127" width="8.7109375" style="66" customWidth="1"/>
    <col min="16128" max="16128" width="12.140625" style="66" customWidth="1"/>
    <col min="16129" max="16129" width="8.7109375" style="66" customWidth="1"/>
    <col min="16130" max="16130" width="12.140625" style="66" customWidth="1"/>
    <col min="16131" max="16131" width="8.7109375" style="66" customWidth="1"/>
    <col min="16132" max="16132" width="12.140625" style="66" customWidth="1"/>
    <col min="16133" max="16133" width="8.7109375" style="66" customWidth="1"/>
    <col min="16134" max="16134" width="12.140625" style="66" customWidth="1"/>
    <col min="16135" max="16135" width="8.7109375" style="66" customWidth="1"/>
    <col min="16136" max="16136" width="12.140625" style="66" customWidth="1"/>
    <col min="16137" max="16137" width="8.7109375" style="66" customWidth="1"/>
    <col min="16138" max="16138" width="12.140625" style="66" customWidth="1"/>
    <col min="16139" max="16139" width="8.7109375" style="66" customWidth="1"/>
    <col min="16140" max="16140" width="11.28515625" style="66" customWidth="1"/>
    <col min="16141" max="16141" width="11.28515625" style="66" bestFit="1" customWidth="1"/>
    <col min="16142" max="16142" width="9.140625" style="66"/>
    <col min="16143" max="16143" width="10.28515625" style="66" bestFit="1" customWidth="1"/>
    <col min="16144" max="16144" width="13.140625" style="66" customWidth="1"/>
    <col min="16145" max="16384" width="9.140625" style="66"/>
  </cols>
  <sheetData>
    <row r="1" spans="1:20" ht="64.5" customHeight="1" x14ac:dyDescent="0.2">
      <c r="B1" s="67"/>
      <c r="C1" s="67"/>
      <c r="D1" s="67"/>
      <c r="E1" s="67"/>
      <c r="F1" s="67"/>
      <c r="G1" s="67"/>
      <c r="H1" s="67"/>
      <c r="I1" s="67"/>
      <c r="J1" s="67"/>
      <c r="K1" s="67"/>
      <c r="L1" s="68" t="s">
        <v>10</v>
      </c>
      <c r="M1" s="66"/>
      <c r="N1" s="66"/>
    </row>
    <row r="2" spans="1:20" s="5" customFormat="1" ht="12" x14ac:dyDescent="0.25">
      <c r="A2" s="6"/>
      <c r="B2" s="6"/>
      <c r="C2" s="2"/>
      <c r="D2" s="7"/>
      <c r="E2" s="2"/>
      <c r="F2" s="2"/>
      <c r="G2" s="2"/>
      <c r="H2" s="2"/>
      <c r="I2" s="2"/>
      <c r="J2" s="2"/>
    </row>
    <row r="3" spans="1:20" s="5" customFormat="1" ht="12" x14ac:dyDescent="0.25">
      <c r="A3" s="135" t="s">
        <v>39</v>
      </c>
      <c r="B3" s="13"/>
      <c r="C3" s="2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"/>
      <c r="R3" s="13"/>
      <c r="S3" s="4"/>
      <c r="T3" s="4"/>
    </row>
    <row r="4" spans="1:20" s="12" customFormat="1" ht="12" x14ac:dyDescent="0.25">
      <c r="A4" s="136" t="s">
        <v>69</v>
      </c>
      <c r="B4" s="130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8"/>
      <c r="R4" s="130"/>
      <c r="S4" s="11"/>
      <c r="T4" s="11"/>
    </row>
    <row r="5" spans="1:20" s="5" customFormat="1" ht="12" x14ac:dyDescent="0.25">
      <c r="A5" s="136" t="s">
        <v>70</v>
      </c>
      <c r="B5" s="13"/>
      <c r="C5" s="2"/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"/>
      <c r="R5" s="13"/>
      <c r="S5" s="4"/>
      <c r="T5" s="4"/>
    </row>
    <row r="6" spans="1:20" s="5" customFormat="1" ht="12" x14ac:dyDescent="0.25">
      <c r="A6" s="136" t="s">
        <v>45</v>
      </c>
      <c r="B6" s="13"/>
      <c r="C6" s="2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"/>
      <c r="R6" s="13"/>
      <c r="S6" s="4"/>
      <c r="T6" s="4"/>
    </row>
    <row r="7" spans="1:20" s="5" customFormat="1" ht="12" x14ac:dyDescent="0.25">
      <c r="A7" s="136" t="s">
        <v>109</v>
      </c>
      <c r="B7" s="13"/>
      <c r="C7" s="2"/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Q7" s="1"/>
      <c r="R7" s="13"/>
      <c r="S7" s="4"/>
      <c r="T7" s="4"/>
    </row>
    <row r="8" spans="1:20" s="5" customFormat="1" ht="12" x14ac:dyDescent="0.25">
      <c r="A8" s="1"/>
      <c r="B8" s="1"/>
      <c r="C8" s="2"/>
      <c r="D8" s="3"/>
      <c r="E8" s="2"/>
      <c r="F8" s="2"/>
      <c r="G8" s="2"/>
      <c r="H8" s="2"/>
      <c r="I8" s="2"/>
      <c r="J8" s="2"/>
    </row>
    <row r="9" spans="1:20" s="17" customFormat="1" ht="12" x14ac:dyDescent="0.25">
      <c r="A9" s="13"/>
      <c r="B9" s="13"/>
      <c r="C9" s="14"/>
      <c r="D9" s="15"/>
      <c r="E9" s="14"/>
      <c r="F9" s="14"/>
      <c r="G9" s="14"/>
      <c r="H9" s="14"/>
      <c r="I9" s="14"/>
      <c r="J9" s="14"/>
    </row>
    <row r="10" spans="1:20" s="76" customFormat="1" ht="18" customHeight="1" x14ac:dyDescent="0.25">
      <c r="A10" s="72" t="s">
        <v>0</v>
      </c>
      <c r="B10" s="73" t="s">
        <v>11</v>
      </c>
      <c r="C10" s="160" t="s">
        <v>12</v>
      </c>
      <c r="D10" s="160"/>
      <c r="E10" s="160" t="s">
        <v>13</v>
      </c>
      <c r="F10" s="160"/>
      <c r="G10" s="160" t="s">
        <v>14</v>
      </c>
      <c r="H10" s="160"/>
      <c r="I10" s="160" t="s">
        <v>15</v>
      </c>
      <c r="J10" s="160"/>
      <c r="K10" s="158" t="s">
        <v>16</v>
      </c>
      <c r="L10" s="159"/>
      <c r="M10" s="74"/>
      <c r="N10" s="75"/>
    </row>
    <row r="11" spans="1:20" s="83" customFormat="1" ht="18" customHeight="1" x14ac:dyDescent="0.25">
      <c r="A11" s="77"/>
      <c r="B11" s="78"/>
      <c r="C11" s="79" t="s">
        <v>17</v>
      </c>
      <c r="D11" s="80" t="s">
        <v>18</v>
      </c>
      <c r="E11" s="79" t="s">
        <v>17</v>
      </c>
      <c r="F11" s="80" t="s">
        <v>18</v>
      </c>
      <c r="G11" s="79" t="s">
        <v>17</v>
      </c>
      <c r="H11" s="80" t="s">
        <v>18</v>
      </c>
      <c r="I11" s="79" t="s">
        <v>17</v>
      </c>
      <c r="J11" s="80" t="s">
        <v>18</v>
      </c>
      <c r="K11" s="79" t="s">
        <v>17</v>
      </c>
      <c r="L11" s="80" t="s">
        <v>18</v>
      </c>
      <c r="M11" s="81"/>
      <c r="N11" s="82"/>
    </row>
    <row r="12" spans="1:20" s="69" customFormat="1" ht="18" customHeight="1" x14ac:dyDescent="0.25">
      <c r="A12" s="84">
        <v>1</v>
      </c>
      <c r="B12" s="85" t="s">
        <v>46</v>
      </c>
      <c r="C12" s="86">
        <v>1</v>
      </c>
      <c r="D12" s="87">
        <f>C12*$L12</f>
        <v>5805.98</v>
      </c>
      <c r="E12" s="86"/>
      <c r="F12" s="87">
        <f>E12*$L12</f>
        <v>0</v>
      </c>
      <c r="G12" s="86"/>
      <c r="H12" s="87">
        <f>G12*$L12</f>
        <v>0</v>
      </c>
      <c r="I12" s="86"/>
      <c r="J12" s="87">
        <f>I12*$L12</f>
        <v>0</v>
      </c>
      <c r="K12" s="88">
        <f>C12+E12+G12+I12</f>
        <v>1</v>
      </c>
      <c r="L12" s="87">
        <f>OB_TOTAL!I15</f>
        <v>5805.98</v>
      </c>
      <c r="M12" s="70"/>
      <c r="N12" s="71"/>
    </row>
    <row r="13" spans="1:20" s="69" customFormat="1" ht="18" customHeight="1" x14ac:dyDescent="0.25">
      <c r="A13" s="84">
        <v>2</v>
      </c>
      <c r="B13" s="85" t="s">
        <v>75</v>
      </c>
      <c r="C13" s="86">
        <v>0.3</v>
      </c>
      <c r="D13" s="87">
        <f>C13*$L13</f>
        <v>3820.7</v>
      </c>
      <c r="E13" s="86">
        <v>0.7</v>
      </c>
      <c r="F13" s="87">
        <f>E13*$L13</f>
        <v>8914.9699999999993</v>
      </c>
      <c r="G13" s="86"/>
      <c r="H13" s="87">
        <f>G13*$L13</f>
        <v>0</v>
      </c>
      <c r="I13" s="86"/>
      <c r="J13" s="87">
        <f>I13*$L13</f>
        <v>0</v>
      </c>
      <c r="K13" s="88">
        <f>C13+E13+G13+I13</f>
        <v>1</v>
      </c>
      <c r="L13" s="87">
        <f>OB_TOTAL!I19</f>
        <v>12735.67</v>
      </c>
      <c r="M13" s="70"/>
      <c r="N13" s="71"/>
    </row>
    <row r="14" spans="1:20" s="69" customFormat="1" ht="18" customHeight="1" x14ac:dyDescent="0.25">
      <c r="A14" s="84">
        <v>3</v>
      </c>
      <c r="B14" s="85" t="s">
        <v>22</v>
      </c>
      <c r="C14" s="86">
        <v>0.4</v>
      </c>
      <c r="D14" s="87">
        <f>C14*$L14</f>
        <v>1374.39</v>
      </c>
      <c r="E14" s="86">
        <v>0.6</v>
      </c>
      <c r="F14" s="87">
        <f>E14*$L14</f>
        <v>2061.58</v>
      </c>
      <c r="G14" s="86"/>
      <c r="H14" s="87">
        <f>G14*$L14</f>
        <v>0</v>
      </c>
      <c r="I14" s="86"/>
      <c r="J14" s="87">
        <f>I14*$L14</f>
        <v>0</v>
      </c>
      <c r="K14" s="88">
        <f>C14+E14+G14+I14</f>
        <v>1</v>
      </c>
      <c r="L14" s="87">
        <f>OB_TOTAL!I27</f>
        <v>3435.97</v>
      </c>
      <c r="M14" s="70"/>
      <c r="N14" s="71"/>
    </row>
    <row r="15" spans="1:20" s="69" customFormat="1" ht="18" customHeight="1" x14ac:dyDescent="0.25">
      <c r="A15" s="84">
        <v>4</v>
      </c>
      <c r="B15" s="85" t="s">
        <v>94</v>
      </c>
      <c r="C15" s="86"/>
      <c r="D15" s="87">
        <f>C15*$L15</f>
        <v>0</v>
      </c>
      <c r="E15" s="86"/>
      <c r="F15" s="87">
        <f>E15*$L15</f>
        <v>0</v>
      </c>
      <c r="G15" s="86">
        <v>0.6</v>
      </c>
      <c r="H15" s="87">
        <f>G15*$L15</f>
        <v>10549.98</v>
      </c>
      <c r="I15" s="86">
        <v>0.4</v>
      </c>
      <c r="J15" s="87">
        <f>I15*$L15</f>
        <v>7033.32</v>
      </c>
      <c r="K15" s="88">
        <f>C15+E15+G15+I15</f>
        <v>1</v>
      </c>
      <c r="L15" s="87">
        <f>OB_TOTAL!I30</f>
        <v>17583.3</v>
      </c>
      <c r="M15" s="70"/>
      <c r="N15" s="71"/>
    </row>
    <row r="16" spans="1:20" s="69" customFormat="1" ht="18" customHeight="1" x14ac:dyDescent="0.25">
      <c r="A16" s="84">
        <v>5</v>
      </c>
      <c r="B16" s="85" t="s">
        <v>103</v>
      </c>
      <c r="C16" s="86"/>
      <c r="D16" s="87">
        <f>C16*$L16</f>
        <v>0</v>
      </c>
      <c r="E16" s="86"/>
      <c r="F16" s="87">
        <f>E16*$L16</f>
        <v>0</v>
      </c>
      <c r="G16" s="86"/>
      <c r="H16" s="87">
        <f>G16*$L16</f>
        <v>0</v>
      </c>
      <c r="I16" s="86">
        <v>1</v>
      </c>
      <c r="J16" s="87">
        <f>I16*$L16</f>
        <v>181.76</v>
      </c>
      <c r="K16" s="88">
        <f>C16+E16+G16+I16</f>
        <v>1</v>
      </c>
      <c r="L16" s="87">
        <f>OB_TOTAL!I37</f>
        <v>181.76</v>
      </c>
      <c r="M16" s="70"/>
      <c r="N16" s="71"/>
    </row>
    <row r="17" spans="1:244" s="69" customFormat="1" ht="18" customHeight="1" x14ac:dyDescent="0.2">
      <c r="A17" s="89"/>
      <c r="B17" s="85" t="s">
        <v>19</v>
      </c>
      <c r="C17" s="155">
        <f>D17/$L$17</f>
        <v>0.27679999999999999</v>
      </c>
      <c r="D17" s="90">
        <f>SUM(D12:D16)</f>
        <v>11001.07</v>
      </c>
      <c r="E17" s="155">
        <f>F17/$L$17</f>
        <v>0.2762</v>
      </c>
      <c r="F17" s="90">
        <f>SUM(F12:F16)</f>
        <v>10976.55</v>
      </c>
      <c r="G17" s="155">
        <f>H17/$L$17</f>
        <v>0.26550000000000001</v>
      </c>
      <c r="H17" s="90">
        <f>SUM(H12:H16)</f>
        <v>10549.98</v>
      </c>
      <c r="I17" s="155">
        <f>J17/$L$17</f>
        <v>0.18149999999999999</v>
      </c>
      <c r="J17" s="90">
        <f>SUM(J12:J16)</f>
        <v>7215.08</v>
      </c>
      <c r="K17" s="91">
        <f>L17/$L$17</f>
        <v>1</v>
      </c>
      <c r="L17" s="92">
        <f>SUM(L12:L16)</f>
        <v>39742.68</v>
      </c>
      <c r="M17" s="70"/>
      <c r="N17" s="66"/>
    </row>
    <row r="18" spans="1:244" s="69" customFormat="1" ht="18" customHeight="1" x14ac:dyDescent="0.2">
      <c r="A18" s="89"/>
      <c r="B18" s="85" t="s">
        <v>20</v>
      </c>
      <c r="C18" s="156">
        <f>C17</f>
        <v>0.27679999999999999</v>
      </c>
      <c r="D18" s="87">
        <f>D17</f>
        <v>11001.07</v>
      </c>
      <c r="E18" s="156">
        <f>F18/$L$17</f>
        <v>0.55300000000000005</v>
      </c>
      <c r="F18" s="87">
        <f>D18+F17</f>
        <v>21977.62</v>
      </c>
      <c r="G18" s="156">
        <f>H18/$L$17</f>
        <v>0.81850000000000001</v>
      </c>
      <c r="H18" s="87">
        <f>F18+H17</f>
        <v>32527.599999999999</v>
      </c>
      <c r="I18" s="156">
        <f>J18/$L$17</f>
        <v>1</v>
      </c>
      <c r="J18" s="87">
        <f>H18+J17</f>
        <v>39742.68</v>
      </c>
      <c r="K18" s="93"/>
      <c r="L18" s="94"/>
      <c r="M18" s="70"/>
      <c r="N18" s="131"/>
    </row>
    <row r="19" spans="1:244" x14ac:dyDescent="0.2">
      <c r="L19" s="98"/>
      <c r="M19" s="70"/>
      <c r="N19" s="99"/>
    </row>
    <row r="21" spans="1:244" s="102" customFormat="1" ht="24.95" customHeight="1" x14ac:dyDescent="0.2">
      <c r="A21" s="62"/>
      <c r="B21" s="109" t="s">
        <v>105</v>
      </c>
      <c r="C21" s="100"/>
      <c r="D21" s="101"/>
      <c r="E21" s="101"/>
      <c r="F21" s="57"/>
      <c r="G21" s="99"/>
      <c r="H21" s="62"/>
      <c r="I21" s="62"/>
      <c r="J21" s="62"/>
      <c r="K21" s="101"/>
      <c r="L21" s="101"/>
      <c r="M21" s="97"/>
      <c r="N21" s="95"/>
      <c r="O21" s="62"/>
      <c r="P21" s="62"/>
      <c r="Q21" s="100"/>
      <c r="R21" s="101"/>
      <c r="S21" s="101"/>
      <c r="T21" s="57"/>
      <c r="U21" s="99"/>
      <c r="V21" s="62"/>
      <c r="W21" s="62"/>
      <c r="X21" s="100"/>
      <c r="Y21" s="101"/>
      <c r="Z21" s="101"/>
      <c r="AA21" s="57"/>
      <c r="AB21" s="99"/>
      <c r="AC21" s="62"/>
      <c r="AD21" s="62"/>
      <c r="AE21" s="100"/>
      <c r="AF21" s="101"/>
      <c r="AG21" s="101"/>
      <c r="AH21" s="57"/>
      <c r="AI21" s="99"/>
      <c r="AJ21" s="62"/>
      <c r="AK21" s="62"/>
      <c r="AL21" s="100"/>
      <c r="AM21" s="101"/>
      <c r="AN21" s="101"/>
      <c r="AO21" s="57"/>
      <c r="AP21" s="99"/>
      <c r="AQ21" s="62"/>
      <c r="AR21" s="62"/>
      <c r="AS21" s="100"/>
      <c r="AT21" s="101"/>
      <c r="AU21" s="101"/>
      <c r="AV21" s="57"/>
      <c r="AW21" s="99"/>
      <c r="AX21" s="62"/>
      <c r="AY21" s="62"/>
      <c r="AZ21" s="100"/>
      <c r="BA21" s="101"/>
      <c r="BB21" s="101"/>
      <c r="BC21" s="57"/>
      <c r="BD21" s="99"/>
      <c r="BE21" s="62"/>
      <c r="BF21" s="62"/>
      <c r="BG21" s="100"/>
      <c r="BH21" s="101"/>
      <c r="BI21" s="101"/>
      <c r="BJ21" s="57"/>
      <c r="BK21" s="99"/>
      <c r="BL21" s="62"/>
      <c r="BM21" s="62"/>
      <c r="BN21" s="100"/>
      <c r="BO21" s="101"/>
      <c r="BP21" s="101"/>
      <c r="BQ21" s="57"/>
      <c r="BR21" s="99"/>
      <c r="BS21" s="62"/>
      <c r="BT21" s="62"/>
      <c r="BU21" s="100"/>
      <c r="BV21" s="101"/>
      <c r="BW21" s="101"/>
      <c r="BX21" s="57"/>
      <c r="BY21" s="99"/>
      <c r="BZ21" s="62"/>
      <c r="CA21" s="62"/>
      <c r="CB21" s="100"/>
      <c r="CC21" s="101"/>
      <c r="CD21" s="101"/>
      <c r="CE21" s="57"/>
      <c r="CF21" s="99"/>
      <c r="CG21" s="62"/>
      <c r="CH21" s="62"/>
      <c r="CI21" s="100"/>
      <c r="CJ21" s="101"/>
      <c r="CK21" s="101"/>
      <c r="CL21" s="57"/>
      <c r="CM21" s="99"/>
      <c r="CN21" s="62"/>
      <c r="CO21" s="62"/>
      <c r="CP21" s="100"/>
      <c r="CQ21" s="101"/>
      <c r="CR21" s="101"/>
      <c r="CS21" s="57"/>
      <c r="CT21" s="99"/>
      <c r="CU21" s="62"/>
      <c r="CV21" s="62"/>
      <c r="CW21" s="100"/>
      <c r="CX21" s="101"/>
      <c r="CY21" s="101"/>
      <c r="CZ21" s="57"/>
      <c r="DA21" s="99"/>
      <c r="DB21" s="62"/>
      <c r="DC21" s="62"/>
      <c r="DD21" s="100"/>
      <c r="DE21" s="101"/>
      <c r="DF21" s="101"/>
      <c r="DG21" s="57"/>
      <c r="DH21" s="99"/>
      <c r="DI21" s="62"/>
      <c r="DJ21" s="62"/>
      <c r="DK21" s="100"/>
      <c r="DL21" s="101"/>
      <c r="DM21" s="101"/>
      <c r="DN21" s="57"/>
      <c r="DO21" s="99"/>
      <c r="DP21" s="62"/>
      <c r="DQ21" s="62"/>
      <c r="DR21" s="100"/>
      <c r="DS21" s="101"/>
      <c r="DT21" s="101"/>
      <c r="DU21" s="57"/>
      <c r="DV21" s="99"/>
      <c r="DW21" s="62"/>
      <c r="DX21" s="62"/>
      <c r="DY21" s="100"/>
      <c r="DZ21" s="101"/>
      <c r="EA21" s="101"/>
      <c r="EB21" s="57"/>
      <c r="EC21" s="99"/>
      <c r="ED21" s="62"/>
      <c r="EE21" s="62"/>
      <c r="EF21" s="100"/>
      <c r="EG21" s="101"/>
      <c r="EH21" s="101"/>
      <c r="EI21" s="57"/>
      <c r="EJ21" s="99"/>
      <c r="EK21" s="62"/>
      <c r="EL21" s="62"/>
      <c r="EM21" s="100"/>
      <c r="EN21" s="101"/>
      <c r="EO21" s="101"/>
      <c r="EP21" s="57"/>
      <c r="EQ21" s="99"/>
      <c r="ER21" s="62"/>
      <c r="ES21" s="62"/>
      <c r="ET21" s="100"/>
      <c r="EU21" s="101"/>
      <c r="EV21" s="101"/>
      <c r="EW21" s="57"/>
      <c r="EX21" s="99"/>
      <c r="EY21" s="62"/>
      <c r="EZ21" s="62"/>
      <c r="FA21" s="100"/>
      <c r="FB21" s="101"/>
      <c r="FC21" s="101"/>
      <c r="FD21" s="57"/>
      <c r="FE21" s="99"/>
      <c r="FF21" s="62"/>
      <c r="FG21" s="62"/>
      <c r="FH21" s="100"/>
      <c r="FI21" s="101"/>
      <c r="FJ21" s="101"/>
      <c r="FK21" s="57"/>
      <c r="FL21" s="99"/>
      <c r="FM21" s="62"/>
      <c r="FN21" s="62"/>
      <c r="FO21" s="100"/>
      <c r="FP21" s="101"/>
      <c r="FQ21" s="101"/>
      <c r="FR21" s="57"/>
      <c r="FS21" s="99"/>
      <c r="FT21" s="62"/>
      <c r="FU21" s="62"/>
      <c r="FV21" s="100"/>
      <c r="FW21" s="101"/>
      <c r="FX21" s="101"/>
      <c r="FY21" s="57"/>
      <c r="FZ21" s="99"/>
      <c r="GA21" s="62"/>
      <c r="GB21" s="62"/>
      <c r="GC21" s="100"/>
      <c r="GD21" s="101"/>
      <c r="GE21" s="101"/>
      <c r="GF21" s="57"/>
      <c r="GG21" s="99"/>
      <c r="GH21" s="62"/>
      <c r="GI21" s="62"/>
      <c r="GJ21" s="100"/>
      <c r="GK21" s="101"/>
      <c r="GL21" s="101"/>
      <c r="GM21" s="57"/>
      <c r="GN21" s="99"/>
      <c r="GO21" s="62"/>
      <c r="GP21" s="62"/>
      <c r="GQ21" s="100"/>
      <c r="GR21" s="101"/>
      <c r="GS21" s="101"/>
      <c r="GT21" s="57"/>
      <c r="GU21" s="99"/>
      <c r="GV21" s="62"/>
      <c r="GW21" s="62"/>
      <c r="GX21" s="100"/>
      <c r="GY21" s="101"/>
      <c r="GZ21" s="101"/>
      <c r="HA21" s="57"/>
      <c r="HB21" s="99"/>
      <c r="HC21" s="62"/>
      <c r="HD21" s="62"/>
      <c r="HE21" s="100"/>
      <c r="HF21" s="101"/>
      <c r="HG21" s="101"/>
      <c r="HH21" s="57"/>
      <c r="HI21" s="99"/>
      <c r="HJ21" s="62"/>
      <c r="HK21" s="62"/>
      <c r="HL21" s="100"/>
      <c r="HM21" s="101"/>
      <c r="HN21" s="101"/>
      <c r="HO21" s="57"/>
      <c r="HP21" s="99"/>
      <c r="HQ21" s="62"/>
      <c r="HR21" s="62"/>
      <c r="HS21" s="100"/>
      <c r="HT21" s="101"/>
      <c r="HU21" s="101"/>
      <c r="HV21" s="57"/>
      <c r="HW21" s="99"/>
      <c r="HX21" s="62"/>
      <c r="HY21" s="62"/>
      <c r="HZ21" s="100"/>
      <c r="IA21" s="101"/>
      <c r="IB21" s="101"/>
      <c r="IC21" s="57"/>
      <c r="ID21" s="99"/>
      <c r="IE21" s="62"/>
      <c r="IF21" s="62"/>
      <c r="IG21" s="100"/>
      <c r="IH21" s="101"/>
      <c r="II21" s="101"/>
      <c r="IJ21" s="57"/>
    </row>
    <row r="22" spans="1:244" x14ac:dyDescent="0.2">
      <c r="M22" s="57"/>
    </row>
    <row r="89" spans="1:244" s="96" customFormat="1" x14ac:dyDescent="0.2">
      <c r="A89" s="66"/>
      <c r="B89" s="103"/>
      <c r="D89" s="97"/>
      <c r="E89" s="66"/>
      <c r="F89" s="66"/>
      <c r="G89" s="66"/>
      <c r="H89" s="66"/>
      <c r="I89" s="66"/>
      <c r="J89" s="66"/>
      <c r="K89" s="66"/>
      <c r="L89" s="66"/>
      <c r="M89" s="97"/>
      <c r="N89" s="95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6"/>
      <c r="AJ89" s="66"/>
      <c r="AK89" s="66"/>
      <c r="AL89" s="66"/>
      <c r="AM89" s="66"/>
      <c r="AN89" s="66"/>
      <c r="AO89" s="66"/>
      <c r="AP89" s="66"/>
      <c r="AQ89" s="66"/>
      <c r="AR89" s="66"/>
      <c r="AS89" s="66"/>
      <c r="AT89" s="66"/>
      <c r="AU89" s="66"/>
      <c r="AV89" s="66"/>
      <c r="AW89" s="66"/>
      <c r="AX89" s="66"/>
      <c r="AY89" s="66"/>
      <c r="AZ89" s="66"/>
      <c r="BA89" s="66"/>
      <c r="BB89" s="66"/>
      <c r="BC89" s="66"/>
      <c r="BD89" s="66"/>
      <c r="BE89" s="66"/>
      <c r="BF89" s="66"/>
      <c r="BG89" s="66"/>
      <c r="BH89" s="66"/>
      <c r="BI89" s="66"/>
      <c r="BJ89" s="66"/>
      <c r="BK89" s="66"/>
      <c r="BL89" s="66"/>
      <c r="BM89" s="66"/>
      <c r="BN89" s="66"/>
      <c r="BO89" s="66"/>
      <c r="BP89" s="66"/>
      <c r="BQ89" s="66"/>
      <c r="BR89" s="66"/>
      <c r="BS89" s="66"/>
      <c r="BT89" s="66"/>
      <c r="BU89" s="66"/>
      <c r="BV89" s="66"/>
      <c r="BW89" s="66"/>
      <c r="BX89" s="66"/>
      <c r="BY89" s="66"/>
      <c r="BZ89" s="66"/>
      <c r="CA89" s="66"/>
      <c r="CB89" s="66"/>
      <c r="CC89" s="66"/>
      <c r="CD89" s="66"/>
      <c r="CE89" s="66"/>
      <c r="CF89" s="66"/>
      <c r="CG89" s="66"/>
      <c r="CH89" s="66"/>
      <c r="CI89" s="66"/>
      <c r="CJ89" s="66"/>
      <c r="CK89" s="66"/>
      <c r="CL89" s="66"/>
      <c r="CM89" s="66"/>
      <c r="CN89" s="66"/>
      <c r="CO89" s="66"/>
      <c r="CP89" s="66"/>
      <c r="CQ89" s="66"/>
      <c r="CR89" s="66"/>
      <c r="CS89" s="66"/>
      <c r="CT89" s="66"/>
      <c r="CU89" s="66"/>
      <c r="CV89" s="66"/>
      <c r="CW89" s="66"/>
      <c r="CX89" s="66"/>
      <c r="CY89" s="66"/>
      <c r="CZ89" s="66"/>
      <c r="DA89" s="66"/>
      <c r="DB89" s="66"/>
      <c r="DC89" s="66"/>
      <c r="DD89" s="66"/>
      <c r="DE89" s="66"/>
      <c r="DF89" s="66"/>
      <c r="DG89" s="66"/>
      <c r="DH89" s="66"/>
      <c r="DI89" s="66"/>
      <c r="DJ89" s="66"/>
      <c r="DK89" s="66"/>
      <c r="DL89" s="66"/>
      <c r="DM89" s="66"/>
      <c r="DN89" s="66"/>
      <c r="DO89" s="66"/>
      <c r="DP89" s="66"/>
      <c r="DQ89" s="66"/>
      <c r="DR89" s="66"/>
      <c r="DS89" s="66"/>
      <c r="DT89" s="66"/>
      <c r="DU89" s="66"/>
      <c r="DV89" s="66"/>
      <c r="DW89" s="66"/>
      <c r="DX89" s="66"/>
      <c r="DY89" s="66"/>
      <c r="DZ89" s="66"/>
      <c r="EA89" s="66"/>
      <c r="EB89" s="66"/>
      <c r="EC89" s="66"/>
      <c r="ED89" s="66"/>
      <c r="EE89" s="66"/>
      <c r="EF89" s="66"/>
      <c r="EG89" s="66"/>
      <c r="EH89" s="66"/>
      <c r="EI89" s="66"/>
      <c r="EJ89" s="66"/>
      <c r="EK89" s="66"/>
      <c r="EL89" s="66"/>
      <c r="EM89" s="66"/>
      <c r="EN89" s="66"/>
      <c r="EO89" s="66"/>
      <c r="EP89" s="66"/>
      <c r="EQ89" s="66"/>
      <c r="ER89" s="66"/>
      <c r="ES89" s="66"/>
      <c r="ET89" s="66"/>
      <c r="EU89" s="66"/>
      <c r="EV89" s="66"/>
      <c r="EW89" s="66"/>
      <c r="EX89" s="66"/>
      <c r="EY89" s="66"/>
      <c r="EZ89" s="66"/>
      <c r="FA89" s="66"/>
      <c r="FB89" s="66"/>
      <c r="FC89" s="66"/>
      <c r="FD89" s="66"/>
      <c r="FE89" s="66"/>
      <c r="FF89" s="66"/>
      <c r="FG89" s="66"/>
      <c r="FH89" s="66"/>
      <c r="FI89" s="66"/>
      <c r="FJ89" s="66"/>
      <c r="FK89" s="66"/>
      <c r="FL89" s="66"/>
      <c r="FM89" s="66"/>
      <c r="FN89" s="66"/>
      <c r="FO89" s="66"/>
      <c r="FP89" s="66"/>
      <c r="FQ89" s="66"/>
      <c r="FR89" s="66"/>
      <c r="FS89" s="66"/>
      <c r="FT89" s="66"/>
      <c r="FU89" s="66"/>
      <c r="FV89" s="66"/>
      <c r="FW89" s="66"/>
      <c r="FX89" s="66"/>
      <c r="FY89" s="66"/>
      <c r="FZ89" s="66"/>
      <c r="GA89" s="66"/>
      <c r="GB89" s="66"/>
      <c r="GC89" s="66"/>
      <c r="GD89" s="66"/>
      <c r="GE89" s="66"/>
      <c r="GF89" s="66"/>
      <c r="GG89" s="66"/>
      <c r="GH89" s="66"/>
      <c r="GI89" s="66"/>
      <c r="GJ89" s="66"/>
      <c r="GK89" s="66"/>
      <c r="GL89" s="66"/>
      <c r="GM89" s="66"/>
      <c r="GN89" s="66"/>
      <c r="GO89" s="66"/>
      <c r="GP89" s="66"/>
      <c r="GQ89" s="66"/>
      <c r="GR89" s="66"/>
      <c r="GS89" s="66"/>
      <c r="GT89" s="66"/>
      <c r="GU89" s="66"/>
      <c r="GV89" s="66"/>
      <c r="GW89" s="66"/>
      <c r="GX89" s="66"/>
      <c r="GY89" s="66"/>
      <c r="GZ89" s="66"/>
      <c r="HA89" s="66"/>
      <c r="HB89" s="66"/>
      <c r="HC89" s="66"/>
      <c r="HD89" s="66"/>
      <c r="HE89" s="66"/>
      <c r="HF89" s="66"/>
      <c r="HG89" s="66"/>
      <c r="HH89" s="66"/>
      <c r="HI89" s="66"/>
      <c r="HJ89" s="66"/>
      <c r="HK89" s="66"/>
      <c r="HL89" s="66"/>
      <c r="HM89" s="66"/>
      <c r="HN89" s="66"/>
      <c r="HO89" s="66"/>
      <c r="HP89" s="66"/>
      <c r="HQ89" s="66"/>
      <c r="HR89" s="66"/>
      <c r="HS89" s="66"/>
      <c r="HT89" s="66"/>
      <c r="HU89" s="66"/>
      <c r="HV89" s="66"/>
      <c r="HW89" s="66"/>
      <c r="HX89" s="66"/>
      <c r="HY89" s="66"/>
      <c r="HZ89" s="66"/>
      <c r="IA89" s="66"/>
      <c r="IB89" s="66"/>
      <c r="IC89" s="66"/>
      <c r="ID89" s="66"/>
      <c r="IE89" s="66"/>
      <c r="IF89" s="66"/>
      <c r="IG89" s="66"/>
      <c r="IH89" s="66"/>
      <c r="II89" s="66"/>
      <c r="IJ89" s="66"/>
    </row>
  </sheetData>
  <mergeCells count="5">
    <mergeCell ref="K10:L10"/>
    <mergeCell ref="C10:D10"/>
    <mergeCell ref="E10:F10"/>
    <mergeCell ref="G10:H10"/>
    <mergeCell ref="I10:J10"/>
  </mergeCells>
  <printOptions horizontalCentered="1"/>
  <pageMargins left="0.19685039370078741" right="0.19685039370078741" top="0.39370078740157483" bottom="0.39370078740157483" header="0.51181102362204722" footer="0.51181102362204722"/>
  <pageSetup paperSize="9" scale="83" fitToHeight="3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58"/>
  <sheetViews>
    <sheetView showGridLines="0" topLeftCell="A9" zoomScale="85" zoomScaleNormal="85" workbookViewId="0">
      <selection activeCell="B17" sqref="B17:D17"/>
    </sheetView>
  </sheetViews>
  <sheetFormatPr defaultColWidth="12.5703125" defaultRowHeight="12.75" x14ac:dyDescent="0.2"/>
  <cols>
    <col min="1" max="1" width="12.5703125" style="133"/>
    <col min="2" max="2" width="46.140625" style="133" customWidth="1"/>
    <col min="3" max="3" width="12.7109375" style="133" customWidth="1"/>
    <col min="4" max="4" width="36.85546875" style="133" customWidth="1"/>
    <col min="5" max="244" width="12.5703125" style="133"/>
    <col min="245" max="245" width="40.85546875" style="133" customWidth="1"/>
    <col min="246" max="246" width="37.5703125" style="133" customWidth="1"/>
    <col min="247" max="500" width="12.5703125" style="133"/>
    <col min="501" max="501" width="40.85546875" style="133" customWidth="1"/>
    <col min="502" max="502" width="37.5703125" style="133" customWidth="1"/>
    <col min="503" max="756" width="12.5703125" style="133"/>
    <col min="757" max="757" width="40.85546875" style="133" customWidth="1"/>
    <col min="758" max="758" width="37.5703125" style="133" customWidth="1"/>
    <col min="759" max="1012" width="12.5703125" style="133"/>
    <col min="1013" max="1013" width="40.85546875" style="133" customWidth="1"/>
    <col min="1014" max="1014" width="37.5703125" style="133" customWidth="1"/>
    <col min="1015" max="1268" width="12.5703125" style="133"/>
    <col min="1269" max="1269" width="40.85546875" style="133" customWidth="1"/>
    <col min="1270" max="1270" width="37.5703125" style="133" customWidth="1"/>
    <col min="1271" max="1524" width="12.5703125" style="133"/>
    <col min="1525" max="1525" width="40.85546875" style="133" customWidth="1"/>
    <col min="1526" max="1526" width="37.5703125" style="133" customWidth="1"/>
    <col min="1527" max="1780" width="12.5703125" style="133"/>
    <col min="1781" max="1781" width="40.85546875" style="133" customWidth="1"/>
    <col min="1782" max="1782" width="37.5703125" style="133" customWidth="1"/>
    <col min="1783" max="2036" width="12.5703125" style="133"/>
    <col min="2037" max="2037" width="40.85546875" style="133" customWidth="1"/>
    <col min="2038" max="2038" width="37.5703125" style="133" customWidth="1"/>
    <col min="2039" max="2292" width="12.5703125" style="133"/>
    <col min="2293" max="2293" width="40.85546875" style="133" customWidth="1"/>
    <col min="2294" max="2294" width="37.5703125" style="133" customWidth="1"/>
    <col min="2295" max="2548" width="12.5703125" style="133"/>
    <col min="2549" max="2549" width="40.85546875" style="133" customWidth="1"/>
    <col min="2550" max="2550" width="37.5703125" style="133" customWidth="1"/>
    <col min="2551" max="2804" width="12.5703125" style="133"/>
    <col min="2805" max="2805" width="40.85546875" style="133" customWidth="1"/>
    <col min="2806" max="2806" width="37.5703125" style="133" customWidth="1"/>
    <col min="2807" max="3060" width="12.5703125" style="133"/>
    <col min="3061" max="3061" width="40.85546875" style="133" customWidth="1"/>
    <col min="3062" max="3062" width="37.5703125" style="133" customWidth="1"/>
    <col min="3063" max="3316" width="12.5703125" style="133"/>
    <col min="3317" max="3317" width="40.85546875" style="133" customWidth="1"/>
    <col min="3318" max="3318" width="37.5703125" style="133" customWidth="1"/>
    <col min="3319" max="3572" width="12.5703125" style="133"/>
    <col min="3573" max="3573" width="40.85546875" style="133" customWidth="1"/>
    <col min="3574" max="3574" width="37.5703125" style="133" customWidth="1"/>
    <col min="3575" max="3828" width="12.5703125" style="133"/>
    <col min="3829" max="3829" width="40.85546875" style="133" customWidth="1"/>
    <col min="3830" max="3830" width="37.5703125" style="133" customWidth="1"/>
    <col min="3831" max="4084" width="12.5703125" style="133"/>
    <col min="4085" max="4085" width="40.85546875" style="133" customWidth="1"/>
    <col min="4086" max="4086" width="37.5703125" style="133" customWidth="1"/>
    <col min="4087" max="4340" width="12.5703125" style="133"/>
    <col min="4341" max="4341" width="40.85546875" style="133" customWidth="1"/>
    <col min="4342" max="4342" width="37.5703125" style="133" customWidth="1"/>
    <col min="4343" max="4596" width="12.5703125" style="133"/>
    <col min="4597" max="4597" width="40.85546875" style="133" customWidth="1"/>
    <col min="4598" max="4598" width="37.5703125" style="133" customWidth="1"/>
    <col min="4599" max="4852" width="12.5703125" style="133"/>
    <col min="4853" max="4853" width="40.85546875" style="133" customWidth="1"/>
    <col min="4854" max="4854" width="37.5703125" style="133" customWidth="1"/>
    <col min="4855" max="5108" width="12.5703125" style="133"/>
    <col min="5109" max="5109" width="40.85546875" style="133" customWidth="1"/>
    <col min="5110" max="5110" width="37.5703125" style="133" customWidth="1"/>
    <col min="5111" max="5364" width="12.5703125" style="133"/>
    <col min="5365" max="5365" width="40.85546875" style="133" customWidth="1"/>
    <col min="5366" max="5366" width="37.5703125" style="133" customWidth="1"/>
    <col min="5367" max="5620" width="12.5703125" style="133"/>
    <col min="5621" max="5621" width="40.85546875" style="133" customWidth="1"/>
    <col min="5622" max="5622" width="37.5703125" style="133" customWidth="1"/>
    <col min="5623" max="5876" width="12.5703125" style="133"/>
    <col min="5877" max="5877" width="40.85546875" style="133" customWidth="1"/>
    <col min="5878" max="5878" width="37.5703125" style="133" customWidth="1"/>
    <col min="5879" max="6132" width="12.5703125" style="133"/>
    <col min="6133" max="6133" width="40.85546875" style="133" customWidth="1"/>
    <col min="6134" max="6134" width="37.5703125" style="133" customWidth="1"/>
    <col min="6135" max="6388" width="12.5703125" style="133"/>
    <col min="6389" max="6389" width="40.85546875" style="133" customWidth="1"/>
    <col min="6390" max="6390" width="37.5703125" style="133" customWidth="1"/>
    <col min="6391" max="6644" width="12.5703125" style="133"/>
    <col min="6645" max="6645" width="40.85546875" style="133" customWidth="1"/>
    <col min="6646" max="6646" width="37.5703125" style="133" customWidth="1"/>
    <col min="6647" max="6900" width="12.5703125" style="133"/>
    <col min="6901" max="6901" width="40.85546875" style="133" customWidth="1"/>
    <col min="6902" max="6902" width="37.5703125" style="133" customWidth="1"/>
    <col min="6903" max="7156" width="12.5703125" style="133"/>
    <col min="7157" max="7157" width="40.85546875" style="133" customWidth="1"/>
    <col min="7158" max="7158" width="37.5703125" style="133" customWidth="1"/>
    <col min="7159" max="7412" width="12.5703125" style="133"/>
    <col min="7413" max="7413" width="40.85546875" style="133" customWidth="1"/>
    <col min="7414" max="7414" width="37.5703125" style="133" customWidth="1"/>
    <col min="7415" max="7668" width="12.5703125" style="133"/>
    <col min="7669" max="7669" width="40.85546875" style="133" customWidth="1"/>
    <col min="7670" max="7670" width="37.5703125" style="133" customWidth="1"/>
    <col min="7671" max="7924" width="12.5703125" style="133"/>
    <col min="7925" max="7925" width="40.85546875" style="133" customWidth="1"/>
    <col min="7926" max="7926" width="37.5703125" style="133" customWidth="1"/>
    <col min="7927" max="8180" width="12.5703125" style="133"/>
    <col min="8181" max="8181" width="40.85546875" style="133" customWidth="1"/>
    <col min="8182" max="8182" width="37.5703125" style="133" customWidth="1"/>
    <col min="8183" max="8436" width="12.5703125" style="133"/>
    <col min="8437" max="8437" width="40.85546875" style="133" customWidth="1"/>
    <col min="8438" max="8438" width="37.5703125" style="133" customWidth="1"/>
    <col min="8439" max="8692" width="12.5703125" style="133"/>
    <col min="8693" max="8693" width="40.85546875" style="133" customWidth="1"/>
    <col min="8694" max="8694" width="37.5703125" style="133" customWidth="1"/>
    <col min="8695" max="8948" width="12.5703125" style="133"/>
    <col min="8949" max="8949" width="40.85546875" style="133" customWidth="1"/>
    <col min="8950" max="8950" width="37.5703125" style="133" customWidth="1"/>
    <col min="8951" max="9204" width="12.5703125" style="133"/>
    <col min="9205" max="9205" width="40.85546875" style="133" customWidth="1"/>
    <col min="9206" max="9206" width="37.5703125" style="133" customWidth="1"/>
    <col min="9207" max="9460" width="12.5703125" style="133"/>
    <col min="9461" max="9461" width="40.85546875" style="133" customWidth="1"/>
    <col min="9462" max="9462" width="37.5703125" style="133" customWidth="1"/>
    <col min="9463" max="9716" width="12.5703125" style="133"/>
    <col min="9717" max="9717" width="40.85546875" style="133" customWidth="1"/>
    <col min="9718" max="9718" width="37.5703125" style="133" customWidth="1"/>
    <col min="9719" max="9972" width="12.5703125" style="133"/>
    <col min="9973" max="9973" width="40.85546875" style="133" customWidth="1"/>
    <col min="9974" max="9974" width="37.5703125" style="133" customWidth="1"/>
    <col min="9975" max="10228" width="12.5703125" style="133"/>
    <col min="10229" max="10229" width="40.85546875" style="133" customWidth="1"/>
    <col min="10230" max="10230" width="37.5703125" style="133" customWidth="1"/>
    <col min="10231" max="10484" width="12.5703125" style="133"/>
    <col min="10485" max="10485" width="40.85546875" style="133" customWidth="1"/>
    <col min="10486" max="10486" width="37.5703125" style="133" customWidth="1"/>
    <col min="10487" max="10740" width="12.5703125" style="133"/>
    <col min="10741" max="10741" width="40.85546875" style="133" customWidth="1"/>
    <col min="10742" max="10742" width="37.5703125" style="133" customWidth="1"/>
    <col min="10743" max="10996" width="12.5703125" style="133"/>
    <col min="10997" max="10997" width="40.85546875" style="133" customWidth="1"/>
    <col min="10998" max="10998" width="37.5703125" style="133" customWidth="1"/>
    <col min="10999" max="11252" width="12.5703125" style="133"/>
    <col min="11253" max="11253" width="40.85546875" style="133" customWidth="1"/>
    <col min="11254" max="11254" width="37.5703125" style="133" customWidth="1"/>
    <col min="11255" max="11508" width="12.5703125" style="133"/>
    <col min="11509" max="11509" width="40.85546875" style="133" customWidth="1"/>
    <col min="11510" max="11510" width="37.5703125" style="133" customWidth="1"/>
    <col min="11511" max="11764" width="12.5703125" style="133"/>
    <col min="11765" max="11765" width="40.85546875" style="133" customWidth="1"/>
    <col min="11766" max="11766" width="37.5703125" style="133" customWidth="1"/>
    <col min="11767" max="12020" width="12.5703125" style="133"/>
    <col min="12021" max="12021" width="40.85546875" style="133" customWidth="1"/>
    <col min="12022" max="12022" width="37.5703125" style="133" customWidth="1"/>
    <col min="12023" max="12276" width="12.5703125" style="133"/>
    <col min="12277" max="12277" width="40.85546875" style="133" customWidth="1"/>
    <col min="12278" max="12278" width="37.5703125" style="133" customWidth="1"/>
    <col min="12279" max="12532" width="12.5703125" style="133"/>
    <col min="12533" max="12533" width="40.85546875" style="133" customWidth="1"/>
    <col min="12534" max="12534" width="37.5703125" style="133" customWidth="1"/>
    <col min="12535" max="12788" width="12.5703125" style="133"/>
    <col min="12789" max="12789" width="40.85546875" style="133" customWidth="1"/>
    <col min="12790" max="12790" width="37.5703125" style="133" customWidth="1"/>
    <col min="12791" max="13044" width="12.5703125" style="133"/>
    <col min="13045" max="13045" width="40.85546875" style="133" customWidth="1"/>
    <col min="13046" max="13046" width="37.5703125" style="133" customWidth="1"/>
    <col min="13047" max="13300" width="12.5703125" style="133"/>
    <col min="13301" max="13301" width="40.85546875" style="133" customWidth="1"/>
    <col min="13302" max="13302" width="37.5703125" style="133" customWidth="1"/>
    <col min="13303" max="13556" width="12.5703125" style="133"/>
    <col min="13557" max="13557" width="40.85546875" style="133" customWidth="1"/>
    <col min="13558" max="13558" width="37.5703125" style="133" customWidth="1"/>
    <col min="13559" max="13812" width="12.5703125" style="133"/>
    <col min="13813" max="13813" width="40.85546875" style="133" customWidth="1"/>
    <col min="13814" max="13814" width="37.5703125" style="133" customWidth="1"/>
    <col min="13815" max="14068" width="12.5703125" style="133"/>
    <col min="14069" max="14069" width="40.85546875" style="133" customWidth="1"/>
    <col min="14070" max="14070" width="37.5703125" style="133" customWidth="1"/>
    <col min="14071" max="14324" width="12.5703125" style="133"/>
    <col min="14325" max="14325" width="40.85546875" style="133" customWidth="1"/>
    <col min="14326" max="14326" width="37.5703125" style="133" customWidth="1"/>
    <col min="14327" max="14580" width="12.5703125" style="133"/>
    <col min="14581" max="14581" width="40.85546875" style="133" customWidth="1"/>
    <col min="14582" max="14582" width="37.5703125" style="133" customWidth="1"/>
    <col min="14583" max="14836" width="12.5703125" style="133"/>
    <col min="14837" max="14837" width="40.85546875" style="133" customWidth="1"/>
    <col min="14838" max="14838" width="37.5703125" style="133" customWidth="1"/>
    <col min="14839" max="15092" width="12.5703125" style="133"/>
    <col min="15093" max="15093" width="40.85546875" style="133" customWidth="1"/>
    <col min="15094" max="15094" width="37.5703125" style="133" customWidth="1"/>
    <col min="15095" max="15348" width="12.5703125" style="133"/>
    <col min="15349" max="15349" width="40.85546875" style="133" customWidth="1"/>
    <col min="15350" max="15350" width="37.5703125" style="133" customWidth="1"/>
    <col min="15351" max="15604" width="12.5703125" style="133"/>
    <col min="15605" max="15605" width="40.85546875" style="133" customWidth="1"/>
    <col min="15606" max="15606" width="37.5703125" style="133" customWidth="1"/>
    <col min="15607" max="15860" width="12.5703125" style="133"/>
    <col min="15861" max="15861" width="40.85546875" style="133" customWidth="1"/>
    <col min="15862" max="15862" width="37.5703125" style="133" customWidth="1"/>
    <col min="15863" max="16116" width="12.5703125" style="133"/>
    <col min="16117" max="16117" width="40.85546875" style="133" customWidth="1"/>
    <col min="16118" max="16118" width="37.5703125" style="133" customWidth="1"/>
    <col min="16119" max="16384" width="12.5703125" style="133"/>
  </cols>
  <sheetData>
    <row r="1" spans="2:4" ht="13.5" customHeight="1" thickBot="1" x14ac:dyDescent="0.25"/>
    <row r="2" spans="2:4" ht="15.75" customHeight="1" x14ac:dyDescent="0.2">
      <c r="B2" s="161" t="s">
        <v>110</v>
      </c>
      <c r="C2" s="162"/>
      <c r="D2" s="163"/>
    </row>
    <row r="3" spans="2:4" ht="46.5" customHeight="1" thickBot="1" x14ac:dyDescent="0.25">
      <c r="B3" s="164"/>
      <c r="C3" s="165"/>
      <c r="D3" s="166"/>
    </row>
    <row r="4" spans="2:4" ht="44.25" customHeight="1" x14ac:dyDescent="0.2">
      <c r="B4" s="137" t="s">
        <v>40</v>
      </c>
      <c r="C4" s="138" t="s">
        <v>48</v>
      </c>
      <c r="D4" s="139">
        <v>3.92</v>
      </c>
    </row>
    <row r="5" spans="2:4" ht="44.25" hidden="1" customHeight="1" x14ac:dyDescent="0.2">
      <c r="B5" s="137" t="s">
        <v>49</v>
      </c>
      <c r="C5" s="138" t="s">
        <v>50</v>
      </c>
      <c r="D5" s="139">
        <v>0</v>
      </c>
    </row>
    <row r="6" spans="2:4" ht="44.25" customHeight="1" x14ac:dyDescent="0.2">
      <c r="B6" s="137" t="s">
        <v>41</v>
      </c>
      <c r="C6" s="138" t="s">
        <v>51</v>
      </c>
      <c r="D6" s="139">
        <v>0.97</v>
      </c>
    </row>
    <row r="7" spans="2:4" ht="44.25" customHeight="1" x14ac:dyDescent="0.2">
      <c r="B7" s="137" t="s">
        <v>52</v>
      </c>
      <c r="C7" s="138" t="s">
        <v>53</v>
      </c>
      <c r="D7" s="139">
        <v>0.8</v>
      </c>
    </row>
    <row r="8" spans="2:4" ht="44.25" customHeight="1" x14ac:dyDescent="0.2">
      <c r="B8" s="137" t="s">
        <v>42</v>
      </c>
      <c r="C8" s="138" t="s">
        <v>54</v>
      </c>
      <c r="D8" s="139">
        <v>0.59</v>
      </c>
    </row>
    <row r="9" spans="2:4" ht="44.25" customHeight="1" thickBot="1" x14ac:dyDescent="0.25">
      <c r="B9" s="137" t="s">
        <v>43</v>
      </c>
      <c r="C9" s="138" t="s">
        <v>55</v>
      </c>
      <c r="D9" s="139">
        <v>6.8</v>
      </c>
    </row>
    <row r="10" spans="2:4" ht="44.25" customHeight="1" x14ac:dyDescent="0.2">
      <c r="B10" s="167" t="s">
        <v>56</v>
      </c>
      <c r="C10" s="140" t="s">
        <v>57</v>
      </c>
      <c r="D10" s="141">
        <v>2</v>
      </c>
    </row>
    <row r="11" spans="2:4" ht="44.25" customHeight="1" x14ac:dyDescent="0.2">
      <c r="B11" s="168"/>
      <c r="C11" s="142" t="s">
        <v>58</v>
      </c>
      <c r="D11" s="143">
        <v>0.65</v>
      </c>
    </row>
    <row r="12" spans="2:4" ht="44.25" customHeight="1" x14ac:dyDescent="0.2">
      <c r="B12" s="168"/>
      <c r="C12" s="142" t="s">
        <v>59</v>
      </c>
      <c r="D12" s="143">
        <v>3</v>
      </c>
    </row>
    <row r="13" spans="2:4" ht="44.25" customHeight="1" x14ac:dyDescent="0.2">
      <c r="B13" s="169"/>
      <c r="C13" s="144" t="s">
        <v>60</v>
      </c>
      <c r="D13" s="143">
        <v>0</v>
      </c>
    </row>
    <row r="14" spans="2:4" ht="44.25" customHeight="1" thickBot="1" x14ac:dyDescent="0.25">
      <c r="B14" s="145" t="s">
        <v>61</v>
      </c>
      <c r="C14" s="146"/>
      <c r="D14" s="147">
        <f>SUM(D10:D13)</f>
        <v>5.65</v>
      </c>
    </row>
    <row r="15" spans="2:4" ht="44.25" customHeight="1" thickBot="1" x14ac:dyDescent="0.25">
      <c r="B15" s="148" t="s">
        <v>62</v>
      </c>
      <c r="C15" s="149" t="s">
        <v>44</v>
      </c>
      <c r="D15" s="150">
        <f>(((((1+(D4+D5+D6+D7)/100)*(1+D8/100)*(1+D9/100))/(1-D14/100))-1)*100)</f>
        <v>20.34</v>
      </c>
    </row>
    <row r="16" spans="2:4" ht="44.25" hidden="1" customHeight="1" thickBot="1" x14ac:dyDescent="0.25">
      <c r="B16" s="151" t="s">
        <v>63</v>
      </c>
      <c r="C16" s="149" t="s">
        <v>44</v>
      </c>
      <c r="D16" s="150">
        <f>D15-10</f>
        <v>10.34</v>
      </c>
    </row>
    <row r="17" spans="2:4" ht="44.25" customHeight="1" thickBot="1" x14ac:dyDescent="0.25">
      <c r="B17" s="170" t="s">
        <v>64</v>
      </c>
      <c r="C17" s="171"/>
      <c r="D17" s="172"/>
    </row>
    <row r="18" spans="2:4" ht="39" customHeight="1" thickBot="1" x14ac:dyDescent="0.25">
      <c r="B18" s="173" t="s">
        <v>65</v>
      </c>
      <c r="C18" s="174"/>
      <c r="D18" s="175"/>
    </row>
    <row r="19" spans="2:4" ht="35.25" customHeight="1" thickBot="1" x14ac:dyDescent="0.25">
      <c r="B19" s="176" t="s">
        <v>66</v>
      </c>
      <c r="C19" s="177"/>
      <c r="D19" s="178"/>
    </row>
    <row r="20" spans="2:4" x14ac:dyDescent="0.2">
      <c r="B20" s="152"/>
      <c r="C20" s="152"/>
      <c r="D20" s="152"/>
    </row>
    <row r="21" spans="2:4" x14ac:dyDescent="0.2">
      <c r="B21" s="152"/>
      <c r="C21" s="152"/>
      <c r="D21" s="152"/>
    </row>
    <row r="22" spans="2:4" x14ac:dyDescent="0.2">
      <c r="B22" s="152"/>
      <c r="C22" s="152"/>
      <c r="D22" s="152"/>
    </row>
    <row r="23" spans="2:4" ht="15" x14ac:dyDescent="0.2">
      <c r="B23" s="153" t="s">
        <v>67</v>
      </c>
      <c r="C23" s="152"/>
      <c r="D23" s="152"/>
    </row>
    <row r="24" spans="2:4" ht="15" x14ac:dyDescent="0.25">
      <c r="B24" s="154" t="s">
        <v>68</v>
      </c>
      <c r="C24" s="152"/>
      <c r="D24" s="152"/>
    </row>
    <row r="25" spans="2:4" x14ac:dyDescent="0.2">
      <c r="B25" s="152"/>
      <c r="C25" s="152"/>
      <c r="D25" s="152"/>
    </row>
    <row r="26" spans="2:4" x14ac:dyDescent="0.2">
      <c r="B26" s="152"/>
      <c r="C26" s="152"/>
      <c r="D26" s="152"/>
    </row>
    <row r="38" spans="1:4" x14ac:dyDescent="0.2">
      <c r="A38" s="134"/>
      <c r="B38" s="134"/>
      <c r="C38" s="134"/>
      <c r="D38" s="134"/>
    </row>
    <row r="55" spans="4:23" x14ac:dyDescent="0.2"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</row>
    <row r="56" spans="4:23" x14ac:dyDescent="0.2"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</row>
    <row r="58" spans="4:23" x14ac:dyDescent="0.2"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</row>
  </sheetData>
  <mergeCells count="5">
    <mergeCell ref="B2:D3"/>
    <mergeCell ref="B10:B13"/>
    <mergeCell ref="B17:D17"/>
    <mergeCell ref="B18:D18"/>
    <mergeCell ref="B19:D19"/>
  </mergeCells>
  <pageMargins left="1.1811023622047245" right="0.78740157480314965" top="1.1811023622047245" bottom="0.78740157480314965" header="0.51181102362204722" footer="0.51181102362204722"/>
  <pageSetup paperSize="9" scale="7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OB_TOTAL</vt:lpstr>
      <vt:lpstr>CRONOGRAMA PROPOSTO</vt:lpstr>
      <vt:lpstr>BDI</vt:lpstr>
      <vt:lpstr>'CRONOGRAMA PROPOSTO'!Area_de_impressao</vt:lpstr>
      <vt:lpstr>OB_TOTAL!Area_de_impressao</vt:lpstr>
      <vt:lpstr>OB_TOTAL!Titulos_de_impressao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Schneider</dc:creator>
  <cp:lastModifiedBy>Emerson Gonçalves</cp:lastModifiedBy>
  <cp:lastPrinted>2023-02-22T14:42:59Z</cp:lastPrinted>
  <dcterms:created xsi:type="dcterms:W3CDTF">2020-02-03T13:13:42Z</dcterms:created>
  <dcterms:modified xsi:type="dcterms:W3CDTF">2023-02-23T16:21:48Z</dcterms:modified>
</cp:coreProperties>
</file>